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6" windowHeight="11160" activeTab="1"/>
  </bookViews>
  <sheets>
    <sheet name="ТАБ.2" sheetId="7" r:id="rId1"/>
    <sheet name="Лист1" sheetId="8" r:id="rId2"/>
  </sheets>
  <calcPr calcId="125725"/>
</workbook>
</file>

<file path=xl/calcChain.xml><?xml version="1.0" encoding="utf-8"?>
<calcChain xmlns="http://schemas.openxmlformats.org/spreadsheetml/2006/main">
  <c r="F72" i="8"/>
  <c r="F45"/>
  <c r="F44"/>
  <c r="F42"/>
  <c r="F33"/>
  <c r="F30"/>
  <c r="F29"/>
  <c r="F26"/>
  <c r="F24"/>
  <c r="F23"/>
  <c r="F13"/>
  <c r="F12"/>
  <c r="F217" i="7" l="1"/>
  <c r="F196"/>
  <c r="F34" l="1"/>
  <c r="F736"/>
  <c r="F588"/>
  <c r="F590"/>
  <c r="F490" l="1"/>
  <c r="F382" l="1"/>
  <c r="F145" l="1"/>
  <c r="F354"/>
  <c r="F353" s="1"/>
  <c r="E354"/>
  <c r="E353" s="1"/>
  <c r="F438" l="1"/>
  <c r="F434" s="1"/>
  <c r="F371" l="1"/>
  <c r="F198"/>
  <c r="F226"/>
  <c r="E590"/>
  <c r="E588"/>
  <c r="F666"/>
  <c r="E666"/>
  <c r="E564"/>
  <c r="E561" s="1"/>
  <c r="F564"/>
  <c r="F561" s="1"/>
  <c r="E565"/>
  <c r="E562" s="1"/>
  <c r="F565"/>
  <c r="F562" s="1"/>
  <c r="E566"/>
  <c r="F566"/>
  <c r="E568"/>
  <c r="F568"/>
  <c r="F476"/>
  <c r="F180" s="1"/>
  <c r="E476"/>
  <c r="E180" s="1"/>
  <c r="F563" l="1"/>
  <c r="F560" s="1"/>
  <c r="E563"/>
  <c r="E560" s="1"/>
  <c r="F372"/>
  <c r="F171" s="1"/>
  <c r="F373"/>
  <c r="F375"/>
  <c r="F374" s="1"/>
  <c r="E371"/>
  <c r="E373"/>
  <c r="E372"/>
  <c r="E171" s="1"/>
  <c r="F369" l="1"/>
  <c r="F370"/>
  <c r="F166"/>
  <c r="F17"/>
  <c r="F12" s="1"/>
  <c r="E166"/>
  <c r="E17"/>
  <c r="E12" s="1"/>
  <c r="F367"/>
  <c r="F368"/>
  <c r="E368"/>
  <c r="F366" l="1"/>
  <c r="F858"/>
  <c r="E858"/>
  <c r="F856"/>
  <c r="F855" s="1"/>
  <c r="E856"/>
  <c r="E855" s="1"/>
  <c r="F675" l="1"/>
  <c r="F676"/>
  <c r="F677"/>
  <c r="F578" s="1"/>
  <c r="F654"/>
  <c r="F495"/>
  <c r="F496"/>
  <c r="E494"/>
  <c r="F110"/>
  <c r="F106"/>
  <c r="F850"/>
  <c r="F849" s="1"/>
  <c r="E850"/>
  <c r="F210"/>
  <c r="E210"/>
  <c r="E741"/>
  <c r="E496"/>
  <c r="E495"/>
  <c r="E505"/>
  <c r="F505"/>
  <c r="F257"/>
  <c r="E257"/>
  <c r="F265"/>
  <c r="E265"/>
  <c r="E140"/>
  <c r="F140"/>
  <c r="F847" l="1"/>
  <c r="F846" s="1"/>
  <c r="E847"/>
  <c r="E846" s="1"/>
  <c r="E849"/>
  <c r="F199"/>
  <c r="F200"/>
  <c r="F686" l="1"/>
  <c r="E686"/>
  <c r="F682"/>
  <c r="E682"/>
  <c r="F673"/>
  <c r="E677"/>
  <c r="E676"/>
  <c r="E672" s="1"/>
  <c r="E675"/>
  <c r="E576" s="1"/>
  <c r="F524"/>
  <c r="F521"/>
  <c r="E521"/>
  <c r="E524"/>
  <c r="F405"/>
  <c r="E405"/>
  <c r="F404"/>
  <c r="E404"/>
  <c r="F407"/>
  <c r="F185" s="1"/>
  <c r="F408"/>
  <c r="F401" s="1"/>
  <c r="F409"/>
  <c r="E409"/>
  <c r="E407"/>
  <c r="E185" s="1"/>
  <c r="E408"/>
  <c r="E401" s="1"/>
  <c r="F168" l="1"/>
  <c r="E673"/>
  <c r="E578"/>
  <c r="F402"/>
  <c r="E184"/>
  <c r="E40" s="1"/>
  <c r="F184"/>
  <c r="E674"/>
  <c r="F406"/>
  <c r="E406"/>
  <c r="E671"/>
  <c r="F674"/>
  <c r="F671"/>
  <c r="F672"/>
  <c r="E670" l="1"/>
  <c r="F40"/>
  <c r="F670"/>
  <c r="F522" l="1"/>
  <c r="F520" s="1"/>
  <c r="E522"/>
  <c r="E520" l="1"/>
  <c r="F83"/>
  <c r="F576"/>
  <c r="F589"/>
  <c r="F577" s="1"/>
  <c r="F573" s="1"/>
  <c r="F662"/>
  <c r="E662"/>
  <c r="F477"/>
  <c r="F175" s="1"/>
  <c r="E477"/>
  <c r="E175" s="1"/>
  <c r="F436"/>
  <c r="F437"/>
  <c r="E438"/>
  <c r="E436"/>
  <c r="F469"/>
  <c r="E469"/>
  <c r="F494" l="1"/>
  <c r="F510"/>
  <c r="E510"/>
  <c r="F512"/>
  <c r="E512"/>
  <c r="E216" l="1"/>
  <c r="E227"/>
  <c r="F227"/>
  <c r="F216"/>
  <c r="F462" l="1"/>
  <c r="E199"/>
  <c r="F475"/>
  <c r="F104"/>
  <c r="E589"/>
  <c r="E577" s="1"/>
  <c r="F596"/>
  <c r="F584" s="1"/>
  <c r="E596"/>
  <c r="E584" s="1"/>
  <c r="F586"/>
  <c r="E586"/>
  <c r="F655"/>
  <c r="F653" s="1"/>
  <c r="F659"/>
  <c r="F656"/>
  <c r="E655"/>
  <c r="E654"/>
  <c r="E656"/>
  <c r="E659"/>
  <c r="F649"/>
  <c r="E649"/>
  <c r="F645"/>
  <c r="E645"/>
  <c r="F641"/>
  <c r="E641"/>
  <c r="F525"/>
  <c r="E525"/>
  <c r="E213"/>
  <c r="E200"/>
  <c r="F473" l="1"/>
  <c r="E653"/>
  <c r="E583"/>
  <c r="E587"/>
  <c r="E595"/>
  <c r="F197"/>
  <c r="F583"/>
  <c r="E523"/>
  <c r="F214"/>
  <c r="E214"/>
  <c r="E475"/>
  <c r="E473" s="1"/>
  <c r="F433"/>
  <c r="F169" s="1"/>
  <c r="F15" s="1"/>
  <c r="F466"/>
  <c r="E466"/>
  <c r="E437"/>
  <c r="E433" s="1"/>
  <c r="E169" s="1"/>
  <c r="E462"/>
  <c r="F225"/>
  <c r="E225"/>
  <c r="E226"/>
  <c r="E224"/>
  <c r="E106"/>
  <c r="E104"/>
  <c r="F826"/>
  <c r="F827"/>
  <c r="E435" l="1"/>
  <c r="F435"/>
  <c r="E223"/>
  <c r="F109" l="1"/>
  <c r="F54" s="1"/>
  <c r="E109"/>
  <c r="E827"/>
  <c r="E826"/>
  <c r="F840"/>
  <c r="E840"/>
  <c r="F837"/>
  <c r="E837"/>
  <c r="F459"/>
  <c r="E459"/>
  <c r="F456"/>
  <c r="E456"/>
  <c r="F453"/>
  <c r="E453"/>
  <c r="F208"/>
  <c r="F183" s="1"/>
  <c r="E208"/>
  <c r="E183" s="1"/>
  <c r="E198"/>
  <c r="E168" s="1"/>
  <c r="F346"/>
  <c r="E346"/>
  <c r="F345"/>
  <c r="E345"/>
  <c r="F344"/>
  <c r="E344"/>
  <c r="F343"/>
  <c r="E343"/>
  <c r="F335"/>
  <c r="F336"/>
  <c r="F337"/>
  <c r="E336"/>
  <c r="E335"/>
  <c r="E337"/>
  <c r="F338"/>
  <c r="E338"/>
  <c r="F311"/>
  <c r="F312"/>
  <c r="E311"/>
  <c r="E312"/>
  <c r="F316"/>
  <c r="E316"/>
  <c r="F313"/>
  <c r="E313"/>
  <c r="E334" l="1"/>
  <c r="E342"/>
  <c r="F342"/>
  <c r="E54"/>
  <c r="E99"/>
  <c r="E197"/>
  <c r="F56"/>
  <c r="F334"/>
  <c r="E310"/>
  <c r="F310"/>
  <c r="E110"/>
  <c r="F129"/>
  <c r="E129"/>
  <c r="F124"/>
  <c r="E124"/>
  <c r="F843" l="1"/>
  <c r="E843"/>
  <c r="F834"/>
  <c r="E834"/>
  <c r="F831"/>
  <c r="E831"/>
  <c r="F830"/>
  <c r="E830"/>
  <c r="F829"/>
  <c r="E829"/>
  <c r="E825"/>
  <c r="F824"/>
  <c r="E824"/>
  <c r="F823"/>
  <c r="E823"/>
  <c r="F816"/>
  <c r="E816"/>
  <c r="F813"/>
  <c r="E813"/>
  <c r="F812"/>
  <c r="E812"/>
  <c r="F811"/>
  <c r="E811"/>
  <c r="F807"/>
  <c r="E807"/>
  <c r="F804"/>
  <c r="E804"/>
  <c r="F803"/>
  <c r="E803"/>
  <c r="F802"/>
  <c r="E802"/>
  <c r="F798"/>
  <c r="E798"/>
  <c r="F795"/>
  <c r="E795"/>
  <c r="F794"/>
  <c r="E794"/>
  <c r="F793"/>
  <c r="E793"/>
  <c r="F791"/>
  <c r="E791"/>
  <c r="F790"/>
  <c r="E790"/>
  <c r="F788"/>
  <c r="E788"/>
  <c r="F787"/>
  <c r="E787"/>
  <c r="F780"/>
  <c r="E780"/>
  <c r="F777"/>
  <c r="E777"/>
  <c r="F774"/>
  <c r="E774"/>
  <c r="F771"/>
  <c r="E771"/>
  <c r="F770"/>
  <c r="E770"/>
  <c r="F769"/>
  <c r="E769"/>
  <c r="F765"/>
  <c r="E765"/>
  <c r="F762"/>
  <c r="E762"/>
  <c r="F759"/>
  <c r="E759"/>
  <c r="F758"/>
  <c r="E758"/>
  <c r="F757"/>
  <c r="E757"/>
  <c r="F753"/>
  <c r="E753"/>
  <c r="F750"/>
  <c r="E750"/>
  <c r="F747"/>
  <c r="E747"/>
  <c r="F746"/>
  <c r="E746"/>
  <c r="F745"/>
  <c r="E745"/>
  <c r="F741"/>
  <c r="F738"/>
  <c r="E738"/>
  <c r="F735"/>
  <c r="E735"/>
  <c r="F734"/>
  <c r="E734"/>
  <c r="E733"/>
  <c r="F731"/>
  <c r="E731"/>
  <c r="E704" s="1"/>
  <c r="F730"/>
  <c r="E730"/>
  <c r="F728"/>
  <c r="E728"/>
  <c r="F727"/>
  <c r="E727"/>
  <c r="F725"/>
  <c r="F724"/>
  <c r="E724"/>
  <c r="E697" s="1"/>
  <c r="F722"/>
  <c r="E722"/>
  <c r="F721"/>
  <c r="E721"/>
  <c r="F714"/>
  <c r="E714"/>
  <c r="F711"/>
  <c r="E711"/>
  <c r="F708"/>
  <c r="E708"/>
  <c r="F707"/>
  <c r="E707"/>
  <c r="F706"/>
  <c r="E706"/>
  <c r="E694" l="1"/>
  <c r="E695"/>
  <c r="F700"/>
  <c r="E828"/>
  <c r="E744"/>
  <c r="E768"/>
  <c r="E789"/>
  <c r="F821"/>
  <c r="F695"/>
  <c r="E822"/>
  <c r="E756"/>
  <c r="E719"/>
  <c r="F789"/>
  <c r="F801"/>
  <c r="F810"/>
  <c r="E810" s="1"/>
  <c r="F820"/>
  <c r="E703"/>
  <c r="E21" s="1"/>
  <c r="E729"/>
  <c r="F705"/>
  <c r="E732"/>
  <c r="F756"/>
  <c r="F828"/>
  <c r="F720"/>
  <c r="F723"/>
  <c r="F726"/>
  <c r="F744"/>
  <c r="E786"/>
  <c r="E785"/>
  <c r="F822"/>
  <c r="F825"/>
  <c r="E820"/>
  <c r="E700"/>
  <c r="F786"/>
  <c r="F785"/>
  <c r="F701"/>
  <c r="E701" s="1"/>
  <c r="E705"/>
  <c r="F704" s="1"/>
  <c r="F19" s="1"/>
  <c r="E720"/>
  <c r="E726"/>
  <c r="F792"/>
  <c r="E792" s="1"/>
  <c r="E801"/>
  <c r="F719"/>
  <c r="F729"/>
  <c r="E821"/>
  <c r="E723"/>
  <c r="F718"/>
  <c r="F733"/>
  <c r="F732" s="1"/>
  <c r="F784"/>
  <c r="F694"/>
  <c r="E718"/>
  <c r="F768"/>
  <c r="E784"/>
  <c r="F637"/>
  <c r="E637"/>
  <c r="F634"/>
  <c r="E634"/>
  <c r="F631"/>
  <c r="E631"/>
  <c r="F628"/>
  <c r="E628"/>
  <c r="F625"/>
  <c r="E625"/>
  <c r="F622"/>
  <c r="E622"/>
  <c r="F619"/>
  <c r="E619"/>
  <c r="F616"/>
  <c r="E616"/>
  <c r="F613"/>
  <c r="F595" s="1"/>
  <c r="E613"/>
  <c r="F610"/>
  <c r="E610"/>
  <c r="F607"/>
  <c r="E607"/>
  <c r="F605"/>
  <c r="F601"/>
  <c r="E601"/>
  <c r="F594"/>
  <c r="F582" s="1"/>
  <c r="E594"/>
  <c r="E582" s="1"/>
  <c r="E574" s="1"/>
  <c r="F592"/>
  <c r="E592"/>
  <c r="E693" l="1"/>
  <c r="E699"/>
  <c r="F697" s="1"/>
  <c r="E692"/>
  <c r="F703"/>
  <c r="F21" s="1"/>
  <c r="E702"/>
  <c r="F693"/>
  <c r="F783"/>
  <c r="E783" s="1"/>
  <c r="F699"/>
  <c r="E819"/>
  <c r="E591"/>
  <c r="F591"/>
  <c r="F692"/>
  <c r="E691"/>
  <c r="F587"/>
  <c r="F819"/>
  <c r="F717"/>
  <c r="E717" s="1"/>
  <c r="F580"/>
  <c r="E573"/>
  <c r="E15" s="1"/>
  <c r="F696" l="1"/>
  <c r="E696" s="1"/>
  <c r="F36"/>
  <c r="F572"/>
  <c r="F702"/>
  <c r="F691"/>
  <c r="F690" s="1"/>
  <c r="E690"/>
  <c r="F575"/>
  <c r="E580"/>
  <c r="E579" s="1"/>
  <c r="F579"/>
  <c r="F519"/>
  <c r="E519"/>
  <c r="F518"/>
  <c r="F515" s="1"/>
  <c r="E518"/>
  <c r="E515" s="1"/>
  <c r="E575" l="1"/>
  <c r="F574" s="1"/>
  <c r="F571" s="1"/>
  <c r="E572"/>
  <c r="E571" s="1"/>
  <c r="F517"/>
  <c r="F516"/>
  <c r="E517"/>
  <c r="F523"/>
  <c r="E516"/>
  <c r="E472"/>
  <c r="F450"/>
  <c r="E450"/>
  <c r="F447"/>
  <c r="E447"/>
  <c r="F440"/>
  <c r="E440"/>
  <c r="E432" s="1"/>
  <c r="E434"/>
  <c r="F411"/>
  <c r="F400" s="1"/>
  <c r="E411"/>
  <c r="E375"/>
  <c r="E374" s="1"/>
  <c r="E370"/>
  <c r="E369"/>
  <c r="F351"/>
  <c r="F170" s="1"/>
  <c r="E351"/>
  <c r="F331"/>
  <c r="E331"/>
  <c r="F327"/>
  <c r="E327"/>
  <c r="F323"/>
  <c r="E323"/>
  <c r="F322"/>
  <c r="E322"/>
  <c r="F321"/>
  <c r="E321"/>
  <c r="F320"/>
  <c r="E320"/>
  <c r="F307"/>
  <c r="E307"/>
  <c r="F304"/>
  <c r="E304"/>
  <c r="F301"/>
  <c r="E301"/>
  <c r="F300"/>
  <c r="E300"/>
  <c r="E299"/>
  <c r="F295"/>
  <c r="E295"/>
  <c r="F292"/>
  <c r="E292"/>
  <c r="F291"/>
  <c r="E291"/>
  <c r="E290"/>
  <c r="F286"/>
  <c r="E286"/>
  <c r="F283"/>
  <c r="E283"/>
  <c r="F282"/>
  <c r="E282"/>
  <c r="F281"/>
  <c r="E281"/>
  <c r="F277"/>
  <c r="E277"/>
  <c r="F274"/>
  <c r="E274"/>
  <c r="F271"/>
  <c r="E271"/>
  <c r="F270"/>
  <c r="E270"/>
  <c r="F269"/>
  <c r="E269"/>
  <c r="F262"/>
  <c r="E262"/>
  <c r="F259"/>
  <c r="E259"/>
  <c r="F258"/>
  <c r="E258"/>
  <c r="F253"/>
  <c r="E253"/>
  <c r="F250"/>
  <c r="E250"/>
  <c r="F249"/>
  <c r="E249"/>
  <c r="F248"/>
  <c r="E248"/>
  <c r="F244"/>
  <c r="F241"/>
  <c r="E241"/>
  <c r="F240"/>
  <c r="E240"/>
  <c r="F239"/>
  <c r="E239"/>
  <c r="F235"/>
  <c r="E235"/>
  <c r="F231"/>
  <c r="E231"/>
  <c r="F224"/>
  <c r="F220"/>
  <c r="E220"/>
  <c r="F215"/>
  <c r="E215"/>
  <c r="E212" s="1"/>
  <c r="F205"/>
  <c r="F195" s="1"/>
  <c r="E205"/>
  <c r="F204"/>
  <c r="F194" s="1"/>
  <c r="E204"/>
  <c r="F203"/>
  <c r="F193" s="1"/>
  <c r="E203"/>
  <c r="E196"/>
  <c r="E170" l="1"/>
  <c r="F188"/>
  <c r="F163" s="1"/>
  <c r="F189"/>
  <c r="F174"/>
  <c r="F164" s="1"/>
  <c r="E167"/>
  <c r="E238"/>
  <c r="F247"/>
  <c r="F256"/>
  <c r="F223"/>
  <c r="E189"/>
  <c r="E194"/>
  <c r="F202"/>
  <c r="F472"/>
  <c r="E431"/>
  <c r="E289"/>
  <c r="F319"/>
  <c r="E514"/>
  <c r="E202"/>
  <c r="E190"/>
  <c r="F350"/>
  <c r="E402"/>
  <c r="E280"/>
  <c r="F190"/>
  <c r="F165" s="1"/>
  <c r="E403"/>
  <c r="F238"/>
  <c r="E247"/>
  <c r="E256"/>
  <c r="E268"/>
  <c r="F439"/>
  <c r="E439" s="1"/>
  <c r="F514"/>
  <c r="F234"/>
  <c r="E234" s="1"/>
  <c r="F268"/>
  <c r="F280"/>
  <c r="F299"/>
  <c r="F298" s="1"/>
  <c r="F403"/>
  <c r="E319"/>
  <c r="E188"/>
  <c r="E163" s="1"/>
  <c r="F213"/>
  <c r="F212" s="1"/>
  <c r="F399"/>
  <c r="F290"/>
  <c r="F289" s="1"/>
  <c r="E367"/>
  <c r="E366" s="1"/>
  <c r="E400"/>
  <c r="F410"/>
  <c r="E298"/>
  <c r="E410"/>
  <c r="F432"/>
  <c r="F431" s="1"/>
  <c r="E193"/>
  <c r="E195"/>
  <c r="F162" l="1"/>
  <c r="E165"/>
  <c r="F172"/>
  <c r="F192"/>
  <c r="E399"/>
  <c r="F187"/>
  <c r="E192"/>
  <c r="E187"/>
  <c r="E350"/>
  <c r="E209" s="1"/>
  <c r="F209"/>
  <c r="F167"/>
  <c r="F182"/>
  <c r="E174"/>
  <c r="E164" s="1"/>
  <c r="E207" l="1"/>
  <c r="E177"/>
  <c r="F207"/>
  <c r="F179"/>
  <c r="F177" s="1"/>
  <c r="E182"/>
  <c r="E39"/>
  <c r="E162"/>
  <c r="E172"/>
  <c r="F157"/>
  <c r="E157"/>
  <c r="F152"/>
  <c r="E152"/>
  <c r="F147"/>
  <c r="E147"/>
  <c r="F142"/>
  <c r="E142"/>
  <c r="E141"/>
  <c r="F139"/>
  <c r="F50" s="1"/>
  <c r="E139"/>
  <c r="F138"/>
  <c r="E138"/>
  <c r="F132"/>
  <c r="E132"/>
  <c r="F119"/>
  <c r="E119"/>
  <c r="F116"/>
  <c r="E116"/>
  <c r="F111"/>
  <c r="E111"/>
  <c r="F41"/>
  <c r="E108"/>
  <c r="F101"/>
  <c r="E101"/>
  <c r="F99"/>
  <c r="F93"/>
  <c r="E93"/>
  <c r="F88"/>
  <c r="E88"/>
  <c r="E83"/>
  <c r="F80"/>
  <c r="E80"/>
  <c r="E70" s="1"/>
  <c r="F79"/>
  <c r="E79"/>
  <c r="E69" s="1"/>
  <c r="F73"/>
  <c r="E73"/>
  <c r="F72"/>
  <c r="E72"/>
  <c r="F71"/>
  <c r="E71"/>
  <c r="E51" s="1"/>
  <c r="E16" s="1"/>
  <c r="F63"/>
  <c r="E63"/>
  <c r="F58"/>
  <c r="E58"/>
  <c r="E56"/>
  <c r="E41" s="1"/>
  <c r="E34"/>
  <c r="F29"/>
  <c r="E29"/>
  <c r="F26"/>
  <c r="E26" s="1"/>
  <c r="F24"/>
  <c r="E24" s="1"/>
  <c r="F52" l="1"/>
  <c r="F57"/>
  <c r="E46"/>
  <c r="E57"/>
  <c r="E55"/>
  <c r="E49"/>
  <c r="E52"/>
  <c r="E38"/>
  <c r="F103"/>
  <c r="F78"/>
  <c r="E78" s="1"/>
  <c r="F45"/>
  <c r="F108"/>
  <c r="E98"/>
  <c r="E137"/>
  <c r="E103"/>
  <c r="F137"/>
  <c r="E50"/>
  <c r="E68"/>
  <c r="F23"/>
  <c r="E23"/>
  <c r="E36"/>
  <c r="E33" s="1"/>
  <c r="F31" s="1"/>
  <c r="E31" s="1"/>
  <c r="F30" s="1"/>
  <c r="F51"/>
  <c r="F16" s="1"/>
  <c r="F11" s="1"/>
  <c r="F68"/>
  <c r="E19"/>
  <c r="E30" l="1"/>
  <c r="F10"/>
  <c r="E47"/>
  <c r="E14"/>
  <c r="E44"/>
  <c r="E45"/>
  <c r="E28"/>
  <c r="E10"/>
  <c r="E53"/>
  <c r="F46"/>
  <c r="E11"/>
  <c r="E18"/>
  <c r="F98"/>
  <c r="F33"/>
  <c r="F18"/>
  <c r="E48"/>
  <c r="F47" s="1"/>
  <c r="F39"/>
  <c r="F38" s="1"/>
  <c r="F53"/>
  <c r="F49"/>
  <c r="F14" s="1"/>
  <c r="F9" s="1"/>
  <c r="F28"/>
  <c r="E9" l="1"/>
  <c r="E13"/>
  <c r="E8"/>
  <c r="F44"/>
  <c r="F43" s="1"/>
  <c r="E43"/>
  <c r="F48"/>
  <c r="F13" l="1"/>
  <c r="F8"/>
</calcChain>
</file>

<file path=xl/sharedStrings.xml><?xml version="1.0" encoding="utf-8"?>
<sst xmlns="http://schemas.openxmlformats.org/spreadsheetml/2006/main" count="1985" uniqueCount="391">
  <si>
    <t>Х</t>
  </si>
  <si>
    <t>Министерство образования Иркутской области; Управление образования администрации Киренского муниципального района.</t>
  </si>
  <si>
    <t>количество ОО</t>
  </si>
  <si>
    <t>Министерство образования Иркутской области учредитель - 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</si>
  <si>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района.</t>
  </si>
  <si>
    <t>количество конкурсов</t>
  </si>
  <si>
    <t>Управление образования администрации Киренского муниципального района</t>
  </si>
  <si>
    <t xml:space="preserve">Управление образования администрации Киренского муниципального района во взаимодействии с ОО </t>
  </si>
  <si>
    <t>Управление образования администрации Киренского муниципального района во взаимодействии с ОО</t>
  </si>
  <si>
    <t>количество автобусов</t>
  </si>
  <si>
    <t xml:space="preserve">Управление образования администрации Киренского муниципального  района </t>
  </si>
  <si>
    <t>МКУ «Центр развития образования»</t>
  </si>
  <si>
    <t>осуществление мероприятия (1-да, 0-нет)</t>
  </si>
  <si>
    <t>Управление образования администрации Киренского муниципального района Руководители ОО</t>
  </si>
  <si>
    <t>Подпрограмма № 7  «Обеспечение реализации муниципальной программы и прочие мероприятия в области образования»</t>
  </si>
  <si>
    <t>Согласованно:</t>
  </si>
  <si>
    <t>Исполнитель     Поляченко М.Г. 4-32-07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</si>
  <si>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</si>
  <si>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</si>
  <si>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</si>
  <si>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ОБ</t>
  </si>
  <si>
    <t>количество чел.</t>
  </si>
  <si>
    <t>МБ</t>
  </si>
  <si>
    <t>год</t>
  </si>
  <si>
    <t>Поляченко М.Г.</t>
  </si>
  <si>
    <t>Таблица 2</t>
  </si>
  <si>
    <t>Проведение ремонтных работ канализации, системы водоснабжения школьных столовых и пищеблоков</t>
  </si>
  <si>
    <t xml:space="preserve">Организация горячего питания учащихся за счет местного бюджета (бюджет +родительская плата) </t>
  </si>
  <si>
    <t>Разработка рецептуры готовых изделий в соответствии с федеральными стандартами</t>
  </si>
  <si>
    <t>Организация повышения квалификации кадрового состава школьных столовых</t>
  </si>
  <si>
    <t xml:space="preserve">Участие в региональном этапе Всероссийской олимпиады школьников </t>
  </si>
  <si>
    <t>Участие в губернаторском бале выпускников награжденных золотой медалью «за особые успехи в учении»</t>
  </si>
  <si>
    <t>Организация и проведение районной научно – практической конференции  школьников</t>
  </si>
  <si>
    <t>Участие в работе областного детского парламента</t>
  </si>
  <si>
    <t>Организация и проведение муниципального конкурса «Лучший ученик года»</t>
  </si>
  <si>
    <t>Участие в областном конкурсе «Лучший ученик года»</t>
  </si>
  <si>
    <t xml:space="preserve">Слет победителей районных олимпиад </t>
  </si>
  <si>
    <t xml:space="preserve">Участие в региональном конкурсе «Безопасное колесо» </t>
  </si>
  <si>
    <t>количество участников</t>
  </si>
  <si>
    <t>Основное мероприятие 3.2.Обеспечение кортом МАОУ ДОД ДЮЦ «Гармония»</t>
  </si>
  <si>
    <t>Основное мероприятие 3.3.Текущий ремонт здания, закрепленного за МАОУ ДОД ДЮЦ «Гармония» на праве оперативного управления</t>
  </si>
  <si>
    <t>Основное мероприятие 3.4.Укрепление материально-технической базы учреждения</t>
  </si>
  <si>
    <t>Основное мероприятие 3.5.Проведение районных массовых мероприятий с детьми</t>
  </si>
  <si>
    <t>Основное мероприятие 3.6. Организация участия учащихся  и преподавателей в разного уровня олимпиадах, конференциях, фестивалях, соревнованиях, конкурсах, выставках акциях и других мероприятиях по направлениям дополнительного образования</t>
  </si>
  <si>
    <t>Основное мероприятие 3.7.Организация обучения преподавателей на курсах повышения  квалификации</t>
  </si>
  <si>
    <t>Основное мероприятие 3.8.Организация летнего отдыха и занятости детей</t>
  </si>
  <si>
    <t>Основное мероприятие 3.9.Текущий ремонт котельной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</si>
  <si>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</si>
  <si>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</si>
  <si>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Источники финансирования</t>
  </si>
  <si>
    <t>всего, в том числе;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</si>
  <si>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</si>
  <si>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</si>
  <si>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</si>
  <si>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Средства, планируемые к привлечению из местного бюджета (МБ)</t>
  </si>
  <si>
    <t>Иные источники (ИИ)</t>
  </si>
  <si>
    <t>всего:</t>
  </si>
  <si>
    <t>МАОУ ДОД ДЮЦ "Гармония"</t>
  </si>
  <si>
    <t>МКОУ ДО ДШИ им. А.В. Кузакова г.Киренска</t>
  </si>
  <si>
    <t>МКОУ СОШ №1 г.Киренска</t>
  </si>
  <si>
    <t>МКУ "Центр развития образования"</t>
  </si>
  <si>
    <t>Подпрограмма №1 "Повышение эффективности систем дошкольного образования Киренского района</t>
  </si>
  <si>
    <t>всего, в том числе:</t>
  </si>
  <si>
    <t xml:space="preserve">Основное мероприятие 1.1 Открытие дополнительной группы на базе МКДОУ «Детский сад №1 г. Киренска» в ходе реконструкции </t>
  </si>
  <si>
    <t>Управление образования администрации Киренского муниципального района; Руководитель МКДОУ «Детский сад №1 г. Киренска»</t>
  </si>
  <si>
    <t>ФБ</t>
  </si>
  <si>
    <t>ИИ</t>
  </si>
  <si>
    <t xml:space="preserve">Основное мероприятие 1. 2  Реализация программы «Электронная очередь» </t>
  </si>
  <si>
    <t>Основное мероприятие 1.3 Закупка оборудования и мягкого инвентаря в дошкольные образовательные организации Киренского района.</t>
  </si>
  <si>
    <t>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</si>
  <si>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r>
      <t xml:space="preserve">1.3.1 </t>
    </r>
    <r>
      <rPr>
        <i/>
        <sz val="10"/>
        <color theme="1"/>
        <rFont val="Times New Roman"/>
        <family val="1"/>
        <charset val="204"/>
      </rPr>
      <t>Замена технологического оборудования на кухне: (</t>
    </r>
    <r>
      <rPr>
        <sz val="10"/>
        <color theme="1"/>
        <rFont val="Times New Roman"/>
        <family val="1"/>
        <charset val="204"/>
      </rPr>
      <t>приобретение печей; приобретение жарочных шкафов; приобретение холодильного оборудования; приобретение кухонной посуды и столовых наборов)</t>
    </r>
  </si>
  <si>
    <r>
      <t xml:space="preserve">1.3.2. </t>
    </r>
    <r>
      <rPr>
        <i/>
        <sz val="10"/>
        <color theme="1"/>
        <rFont val="Times New Roman"/>
        <family val="1"/>
        <charset val="204"/>
      </rPr>
      <t>Приобретение технологического оборудования во все дошкольные образовательные организации  района.</t>
    </r>
  </si>
  <si>
    <r>
      <t xml:space="preserve">1.3.3.  </t>
    </r>
    <r>
      <rPr>
        <i/>
        <sz val="10"/>
        <color theme="1"/>
        <rFont val="Times New Roman"/>
        <family val="1"/>
        <charset val="204"/>
      </rPr>
      <t>Оборудование медицинских кабинетов согласно новым требованиям САН ПИН</t>
    </r>
  </si>
  <si>
    <r>
      <t xml:space="preserve">1.3.4. </t>
    </r>
    <r>
      <rPr>
        <i/>
        <sz val="10"/>
        <color theme="1"/>
        <rFont val="Times New Roman"/>
        <family val="1"/>
        <charset val="204"/>
      </rPr>
      <t>Приобретение мягкого инвентаря во все дошкольные образовательные организации района</t>
    </r>
  </si>
  <si>
    <t xml:space="preserve">Основное мероприятие 1.4 Текущий ремонт МКДОУ района  (ремонт систем водоснабжения, канализации, электропроводки,  кровли, полов,  ремонт рам и остекление, ремонт окон и оконных блоков, дверных проемов, установка ограждений, благоустройство территории,  смена дверей), </t>
  </si>
  <si>
    <t>Управление образования администрации Киренского муниципального района; руководители дошкольных образовательных организаций Киренского района</t>
  </si>
  <si>
    <t>Основное мероприятие 1.5.  Реализация основной образовательной программы по дошкольному образованию в рамках ФГОС (8612300000)</t>
  </si>
  <si>
    <r>
      <t xml:space="preserve">1.5.1. </t>
    </r>
    <r>
      <rPr>
        <i/>
        <sz val="10"/>
        <color theme="1"/>
        <rFont val="Times New Roman"/>
        <family val="1"/>
        <charset val="204"/>
      </rPr>
      <t>Расходы на содержание МКДОУ  района</t>
    </r>
  </si>
  <si>
    <t>1.5.2. Методическое обеспечение воспитательно-образовательного процесса  во всех МКДОУ  района в рамках ФГОС</t>
  </si>
  <si>
    <t>Основное мероприятие  1.6.       Курсовая переподготовка педагогических коллективов всех дошкольных образовательных организаций   района</t>
  </si>
  <si>
    <t>Основное мероприятие 1.7. Обеспечение противопожарной безопасности во всех МКДОУ района.</t>
  </si>
  <si>
    <t>Управление образования администрации Киренского муниципального района; руководители дошкольных образовательных организаций</t>
  </si>
  <si>
    <r>
      <t xml:space="preserve">1.7.1. </t>
    </r>
    <r>
      <rPr>
        <i/>
        <sz val="10"/>
        <color theme="1"/>
        <rFont val="Times New Roman"/>
        <family val="1"/>
        <charset val="204"/>
      </rPr>
      <t>Заправка, замена огнетушителей, ремонт системы АПС, ремонт и замена дымоуловителей)</t>
    </r>
  </si>
  <si>
    <t>Основное мероприятие  1.8. Организация  конкурсных   мероприятий - Воспитатель года- Оформление и благоустройство прогулочных участков- конкурсы профессионального мастерства</t>
  </si>
  <si>
    <t>Основное мероприятие 1.9.Установка видеонаблюдения во всех дошкольных образовательных организациях</t>
  </si>
  <si>
    <t>Управление образования администрации Киренского муниципального района. руководители дошкольных образовательных организаций</t>
  </si>
  <si>
    <t>Подпрограмма 2 Повышение эффективности образовательных систем, обеспечивающих современное качество общего образования  Киренского района»</t>
  </si>
  <si>
    <t>Всего, в том числе:</t>
  </si>
  <si>
    <t>МКОУ СОШ №1 г. Киренска (соисполнитель)</t>
  </si>
  <si>
    <t>Основное мероприятие 2.1.Обеспечение  деятельности общеобразовательных учреждений Киренского района</t>
  </si>
  <si>
    <t xml:space="preserve">Управление образования администрации Киренского муниципального района во взаимодействии с образовательными организациями  </t>
  </si>
  <si>
    <t>МКОУ СОШ №1 г Киренска (соисполнитель)</t>
  </si>
  <si>
    <t xml:space="preserve">2.1.1 Заработная плата </t>
  </si>
  <si>
    <t>2.1.2 Начисления на выплаты по оплате труда</t>
  </si>
  <si>
    <t>2.1.3 Прочие выплаты  (оплата проезда в отпуск и обратно, суточные)</t>
  </si>
  <si>
    <t xml:space="preserve">2.1.4 Услуги связи </t>
  </si>
  <si>
    <t xml:space="preserve">2.1.5 Транспортные услуги </t>
  </si>
  <si>
    <t xml:space="preserve">2.1.6 Коммунальные услуги </t>
  </si>
  <si>
    <t>2.1.7 Услуги по содержанию имущества</t>
  </si>
  <si>
    <t>2.1.8 Арендная плата за пользование имуществом 224</t>
  </si>
  <si>
    <t xml:space="preserve">2.1.9 Прочие работы, услуги для гос. нужд </t>
  </si>
  <si>
    <t>2.1.10 Прочие расходы</t>
  </si>
  <si>
    <t>2.1.11 Увеличение стоимости материальных запасов</t>
  </si>
  <si>
    <t>Основное мероприятие 2.2 Развитие педагогических кадров</t>
  </si>
  <si>
    <t>2.2.1 Поощрение участников муниципального этапа конкурсного отбора лучших учителей в рамках ПНП   «Образование».</t>
  </si>
  <si>
    <t xml:space="preserve">2.2.2 Поощрение педагогов к профессиональным праздникам. </t>
  </si>
  <si>
    <t>2.2.3 Повышение квалификации педагогических работников</t>
  </si>
  <si>
    <t>2.2.4 Участие в конкурсе и поощрение участников конкурсов профессионального мастерства: «Учитель года».</t>
  </si>
  <si>
    <t>2.2.5 Участие в региональных конкурсах профессионального мастерства: «Учитель года», «Воспитатель года».</t>
  </si>
  <si>
    <t>2.2.6 Участие в областном форуме «Образование Приангарья».</t>
  </si>
  <si>
    <t>2.2.7 Проведение районных семинаров, конференций, конкурсов.</t>
  </si>
  <si>
    <t xml:space="preserve">2.2.8 Организация деятельности медико-педагогической комиссии </t>
  </si>
  <si>
    <t>Основное мероприятие 2.3 Создание безопасных условий пребывания  детей в ОО</t>
  </si>
  <si>
    <t>МКОУ СОШ №1 (соисполнитель)</t>
  </si>
  <si>
    <t xml:space="preserve">2.3.1 Ремонт электропроводки </t>
  </si>
  <si>
    <t>2.3.4 Ремонт водонапорной башни МКОУ НОШ с.Кривошапкино</t>
  </si>
  <si>
    <t xml:space="preserve">2.3.5 Запчасти и прочие ГСМ </t>
  </si>
  <si>
    <t>2.3.7 Текущий ремонт здания</t>
  </si>
  <si>
    <t xml:space="preserve">2.3.8 Обеспечение первичными средствами пожаротушения </t>
  </si>
  <si>
    <t>2.3.11 Установка системы видеонаблюдения</t>
  </si>
  <si>
    <t xml:space="preserve">2.3.12 Создание в общеобразовательных учреждениях условий для обучения детей с ОВЗ </t>
  </si>
  <si>
    <t>2.3.13 Ремонт МКОУ СОШ п.Алексеевск</t>
  </si>
  <si>
    <t>Основное мероприятие 2.4 Укрепление материально-технической базы</t>
  </si>
  <si>
    <t>2.4.1 Приобретение учебного оборудования. Уч. пособия</t>
  </si>
  <si>
    <t>2.4.4 Приобретение прочих материалов для хозяйственных нужд</t>
  </si>
  <si>
    <t xml:space="preserve">ВЦП 1.1 «Совершенствование школьного питания» </t>
  </si>
  <si>
    <t>Управление образования администрации Киренского муниципального района во взаимодействии с ОО и ТО Роспотребнадзора</t>
  </si>
  <si>
    <t xml:space="preserve">Управление образования администрации Киренского муниципального  </t>
  </si>
  <si>
    <t xml:space="preserve">Приобретение оборудования, посуды для пищеблоков школьных столовых </t>
  </si>
  <si>
    <t>Проведение районного конкурса «Лучшая школьная столовая», «Лучший школьный повар»</t>
  </si>
  <si>
    <t xml:space="preserve">МКОУ СОШ №1 г. Киренска </t>
  </si>
  <si>
    <t>ВЦП 1.1 "Дети Приангарья"</t>
  </si>
  <si>
    <t>Управление образования администрации Киренского муниципального  района</t>
  </si>
  <si>
    <r>
      <t xml:space="preserve">Подпрограмма № 3 «Развитие  </t>
    </r>
    <r>
      <rPr>
        <b/>
        <sz val="10"/>
        <color theme="1"/>
        <rFont val="Times New Roman"/>
        <family val="1"/>
        <charset val="204"/>
      </rPr>
      <t xml:space="preserve">МАОУ ДОД ДЮЦ </t>
    </r>
    <r>
      <rPr>
        <b/>
        <sz val="10"/>
        <color rgb="FF000000"/>
        <rFont val="Times New Roman"/>
        <family val="1"/>
        <charset val="204"/>
      </rPr>
      <t>«Гармония»</t>
    </r>
  </si>
  <si>
    <t>Основное мероприятие 3.1.Реализация программ дополнительного образования детей  МАОУ ДОД ДЮЦ «Гармония»</t>
  </si>
  <si>
    <t>Администрация Киренского муниципального района, отдел по управлению муниципальным имуществом Администрации Киренского  муниципального района</t>
  </si>
  <si>
    <r>
      <t xml:space="preserve">МАОУ ДОД ДЮЦ </t>
    </r>
    <r>
      <rPr>
        <sz val="12"/>
        <color rgb="FF000000"/>
        <rFont val="Times New Roman"/>
        <family val="1"/>
        <charset val="204"/>
      </rPr>
      <t>«Гармония»</t>
    </r>
  </si>
  <si>
    <t>Подпрограмма № 4  «Развитие  МКОУ ДО «Детская школа искусств им. А.В.Кузакова г. Киренска»</t>
  </si>
  <si>
    <t>всего, в т.ч.</t>
  </si>
  <si>
    <t>Ответственный исполнитель МКОУ ДО "ДШИ им. А.В. Кузакова г.Киренска"</t>
  </si>
  <si>
    <t>Ведомственная целевая программа 1.  «Одаренные дети»</t>
  </si>
  <si>
    <t xml:space="preserve">Ответственный исполнитель </t>
  </si>
  <si>
    <t>МКОУ ДО «ДШИ им. А.В.Кузакова г. Киренска»</t>
  </si>
  <si>
    <r>
      <t xml:space="preserve">Подпрограмма 5 </t>
    </r>
    <r>
      <rPr>
        <b/>
        <sz val="10"/>
        <color rgb="FF000000"/>
        <rFont val="Times New Roman"/>
        <family val="1"/>
        <charset val="204"/>
      </rPr>
      <t>«Удовлетворение потребности в строительстве образовательных учреждений в Киренском районе»</t>
    </r>
  </si>
  <si>
    <t>Основные мероприятие 5.1. Реконструкция, капитальный ремонт и строительство ОО</t>
  </si>
  <si>
    <t xml:space="preserve">Руководитель ОО, Управление образования </t>
  </si>
  <si>
    <t>Подпрограмма 6 «Организация и обеспечение отдыха и оздоровления детей Киренского района»</t>
  </si>
  <si>
    <t xml:space="preserve">Управление образования администрации Киренского муниципального района </t>
  </si>
  <si>
    <t>МАОУ ДОД ДЮЦ «Гармония»</t>
  </si>
  <si>
    <t>Основное мероприятие 6.1. Приобретение оборудования для оздоровительных организаций (инвентаря, техники и т.д.)</t>
  </si>
  <si>
    <t>Основное мероприятие                         6.2 Организация отдыха детей</t>
  </si>
  <si>
    <t xml:space="preserve">6.2.1.  Оздоровление детей в лагерях дневного пребывания </t>
  </si>
  <si>
    <t xml:space="preserve">6.2.2. Оздоровление детей в лагерях круглосуточного пребывания </t>
  </si>
  <si>
    <t>6.2.3. Организация  работы производственных бригад</t>
  </si>
  <si>
    <t xml:space="preserve">6.2.4. Проведение различных мероприятий, конкурсов, олимпиад, слетов </t>
  </si>
  <si>
    <t>Основное мероприятие              6.3. Создание безопасных условий в оздоровительных организациях</t>
  </si>
  <si>
    <t xml:space="preserve">6.3.2. Проведение противопожарных мероприятий в лагерях дневного пребывания </t>
  </si>
  <si>
    <t>6.3.3. Санитарно-гигиеническое обучение для работников лагерей дневного пребывания</t>
  </si>
  <si>
    <t>Основное мероприятие 7.1. Обеспечение деятельности Управления образования Киренского муниципального района</t>
  </si>
  <si>
    <t>Основное мероприятие 7.2. Обеспечение деятельности МКУ «Центр развития образования»</t>
  </si>
  <si>
    <t>Плановый срок тсполнения мероприятия (месяц, квартал)</t>
  </si>
  <si>
    <t>Профинансированно за отчетный период, тыс.руб.</t>
  </si>
  <si>
    <t>Основное мероприятие 4.1  Реализация дополнительного общеобразовательных программ в области музыкального, изобразительного, хореографического искусства</t>
  </si>
  <si>
    <t>количество детей, чел.</t>
  </si>
  <si>
    <t>ОТЧЕТ ОБ ИСПОЛНЕНИИ МЕРОПРИЯТИЙ МУНИЦИПАЛЬНОЙ ПРОГРАММЫ КИРЕНСКОГО РАЙОНА И ИСПОЛЬЗОВАНИИ СРЕДСТВ ВСЕХ УРОВНЕЙ БЮДЖЕТА</t>
  </si>
  <si>
    <t>Стипендия мэра лучшим ученикам района</t>
  </si>
  <si>
    <t>5.1.7. Ремонт спорт зала МКОУ "СОШ п.Юбилейный"</t>
  </si>
  <si>
    <t>Управление образования администарции Киренского муниципального района</t>
  </si>
  <si>
    <t>Администрация Киренского муниципального района</t>
  </si>
  <si>
    <t>Управление образования, руководители ОО</t>
  </si>
  <si>
    <t>Участие в районном и региональном детком форуме</t>
  </si>
  <si>
    <t>Участие в региональных конкурсах, олимпиадах, соревнованиях, фестивалях</t>
  </si>
  <si>
    <t xml:space="preserve">5.1.2. Замена электропроводки </t>
  </si>
  <si>
    <t>5.1.9. Ремонт МКОУ "СОШ Кривая Лука"</t>
  </si>
  <si>
    <t>администрация Киренского муниципального района</t>
  </si>
  <si>
    <t>5.1.10. Ремонт системы отопления, котельных</t>
  </si>
  <si>
    <t>5.1.11. Ремонт МКОУ "СОШ с.Алымовка"</t>
  </si>
  <si>
    <t>Начальник финансового управления Администрации Киренского Муниципального района</t>
  </si>
  <si>
    <t>Администрация Киренского муниципального района;</t>
  </si>
  <si>
    <t>Министерство образования Иркутской области;Управление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</si>
  <si>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района; Дошкольные образовательные организации Киренского района</t>
  </si>
  <si>
    <t>2.3.10 Расходы связанные с устранением нарушений, указанных в предписаниях</t>
  </si>
  <si>
    <t>количество мероприятий</t>
  </si>
  <si>
    <t>количество участников, организаций</t>
  </si>
  <si>
    <t>1.5.3.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</si>
  <si>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2.1.12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</si>
  <si>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2.1.13 Увеличение стоимости основных средств</t>
  </si>
  <si>
    <t>2.1.14 Пособия по социальной помощи населению</t>
  </si>
  <si>
    <t>2.1.15 Страхование</t>
  </si>
  <si>
    <t>2.1.16 Услуги, работы для целей капитальных вложений</t>
  </si>
  <si>
    <t>2.3.9 Техническое обслуживание пожарной сигнализации и дублирующего сигнала и АПС</t>
  </si>
  <si>
    <t>2.3.14 Устройство молниезащиты</t>
  </si>
  <si>
    <t>2.4.2 Увеличение стоимости основных средств (мебель для занятий)</t>
  </si>
  <si>
    <t>2.4.5 Приобретение школьных автобусов для обеспечения безопасности школьных перевозок</t>
  </si>
  <si>
    <t>Обеспечение бесплатным двухразовым питанием обучающихся с ограниченными возможностями здоровья</t>
  </si>
  <si>
    <t>Обеспечение бесплатным питьевым молоком обучающихся 1-4 классов образовательных организациях района</t>
  </si>
  <si>
    <t>Обеспечение бесплатным двухразовым питанием детей-инвалидов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</si>
  <si>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</si>
  <si>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5.1.1. Ремонт кровли в ОО</t>
  </si>
  <si>
    <t>5.1.3. Ремонт МКДОУ ДС №1</t>
  </si>
  <si>
    <t>5.1.4. Ремонт МКДОУ ДС №8</t>
  </si>
  <si>
    <t>5.1.5. Ремонт спорт зал СОШ Бубновка</t>
  </si>
  <si>
    <t>5.1.6. Капитальный ремонт здания МКОУ "СОШ №3 г.Киренска" по ул. Репина д.4</t>
  </si>
  <si>
    <t>5.1.8. Создание в общеобразовательных организациях, расположенных в сельской местности, условий для занятий физической культурой и спортом (МКОУ СОШ с.Макарово)</t>
  </si>
  <si>
    <t>5.1.12. Строительство новой школы г.Киренск</t>
  </si>
  <si>
    <t>5.1.13. Капитальный ремонт МКДОУ "ДС п.Алексеевск"</t>
  </si>
  <si>
    <t>5.1.14. Ремонт водоснабжения в ОО</t>
  </si>
  <si>
    <t>5.1.15. Строительство пристроя, туалета и д.р.</t>
  </si>
  <si>
    <t>5.1.16. Создание в общеобразовательных организациях, расположенных в сельской местности, условий для занятий физической культурой и спорто ( НОШ Кривошапкино)</t>
  </si>
  <si>
    <t>2.4.3 Приобретение средств обучения и воспитания (вычислительная техника)</t>
  </si>
  <si>
    <t>Организация бесплатного горячего питания обучающихся, получающих начальное общее образование</t>
  </si>
  <si>
    <t>Организация бесплатного горячего питания обучающихся, получающих начальное общее образование в ОО, готовность которых не подтвержденна</t>
  </si>
  <si>
    <t xml:space="preserve">Администрация Киренского МО                             </t>
  </si>
  <si>
    <t>5.1.17. Создание в общеобразовательных организациях, расположенных в сельской местности, условий для занятий физической культурой и спорто ( СОШ с.Алымовка)</t>
  </si>
  <si>
    <t>5.1.18. Реализация мероприятий перечня проектов народных инициатив</t>
  </si>
  <si>
    <t>5.1.19.Благоустройство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</si>
  <si>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5.1.20. Проектно сметная документация, экспертиза</t>
  </si>
  <si>
    <t>Управление образования</t>
  </si>
  <si>
    <t>Всего в том числе:</t>
  </si>
  <si>
    <t>МАУО ДОД ДЮЦ "Гармония"</t>
  </si>
  <si>
    <t>Основное мероприятие 2.5. "Реализация Муниципального проекта "Современная школа"</t>
  </si>
  <si>
    <t>Управление образования администрации Киренского муниципального района во взаимодействии с ОО, МКУ «Центр развития образования»</t>
  </si>
  <si>
    <t>Открытие центров образования цифрового и гуманитарного профилей «Точка роста»</t>
  </si>
  <si>
    <t xml:space="preserve">Приобретение школьных автобусов для обеспечения безопасности школьных перевозок и ежедневного подвоза обучающихся к месту обучения и обратно </t>
  </si>
  <si>
    <t xml:space="preserve">Открытие образовательных классов  с углубленным (профильным) изучением отдельных предметов </t>
  </si>
  <si>
    <t>Оценка качества образования</t>
  </si>
  <si>
    <t>Антитеррорестическая защищенность и безопасность объектов образования</t>
  </si>
  <si>
    <t>Основное мероприятие 2.6. "Реализация Муниципального проекта "Цифровая образовательная среда"</t>
  </si>
  <si>
    <t xml:space="preserve">Приобретение средств обучения и воспитания (вычислительной техники) </t>
  </si>
  <si>
    <t>Обеспечение образовательных организаций стабильным и быстрым Интернет-соединением.</t>
  </si>
  <si>
    <t>Профессиональная переподготовка по внедрению и функционированию в образовательных организациях целевой модели цифровой образовательной среды</t>
  </si>
  <si>
    <t>Приобретение  многофункциональных наборов конструкторов LEGO</t>
  </si>
  <si>
    <t>Основное мероприятие 2.7. "Реализация Муниципального проекта "Поддержка семей, имеющих детей"</t>
  </si>
  <si>
    <t>Услуги психолого-педагогической, методической и консультативной помощи родителям</t>
  </si>
  <si>
    <t>Оновное мероприятие 2.8. "Реализация Муниципального проекта "Успех каждого ребенка"</t>
  </si>
  <si>
    <t>Участие детей в региональных конкурсах, олимпиадах, соревнованиях, фестивалях различного уровня</t>
  </si>
  <si>
    <t>Основное мероприятие 3.10. "Обеспечение функционирования системы персонифицированного финансирования дополнительного образования детей в Киренском районе"</t>
  </si>
  <si>
    <t>1.7.2 Установка и обслуживание тревожной кнопки, АПС, дублирующего сигнала</t>
  </si>
  <si>
    <t xml:space="preserve">2.3.2 Ремонт и подготовка котельных ОО к отопительному сезону </t>
  </si>
  <si>
    <t xml:space="preserve">2.3.3. Ремонт теплотрассы </t>
  </si>
  <si>
    <t>2.3.6 Ремонт заваленок</t>
  </si>
  <si>
    <t>2.4.6 Приобретение средств обучения и воспитания,необходимых для оснащения учебных кабинетов</t>
  </si>
  <si>
    <t>Создание условий для организации горячего питания обучающихся, получающих начальное общее образование в ОО, готовность которых не подтвержденна готовность</t>
  </si>
  <si>
    <t>Развитие и поддержка Всероссийского Военно-патриотического движения "Юнармия" в Киренском районе</t>
  </si>
  <si>
    <t>5.1.21. Выборочный капитальный ремонт здания школы МКОУ "СОШ с.Макарово"</t>
  </si>
  <si>
    <t xml:space="preserve">Администрация Киренского муниципального района </t>
  </si>
  <si>
    <t>Основное мероприятие 8.1.  Предоставление денежной выплаты молодым и приглашенным специалистам, прибывшим на работу в учреждения образования Киренского района</t>
  </si>
  <si>
    <t>Основное мероприятие 8.2.  Предоставление мер материального стимулирования гражданам, обучающимся по программам среднего профессионального или высшего профессионального педагогического образования по очной форме обучения на основании заключенных договоров о целевом обучении</t>
  </si>
  <si>
    <t xml:space="preserve">Основное мероприятие 8.3. Предоставление или приобретение квартир для педагогических работников </t>
  </si>
  <si>
    <t>Е.А. Шалда</t>
  </si>
  <si>
    <t xml:space="preserve">Заместитель начальника УО (по ФХД) -Начальник отдела БПиФ                                             </t>
  </si>
  <si>
    <t xml:space="preserve">6.3.1. Проведение дератизации, дезинфекции в лагерях дневного пребывания  </t>
  </si>
  <si>
    <t>2.2.9  Выплата единовременного денежного пособия молодым специалистам из числа педагогических работников</t>
  </si>
  <si>
    <t>Подпрограмма № 8  «Педагогические кадры муниципального образования Киренский район»</t>
  </si>
  <si>
    <t>2.4.7 Модернизация школьных систем образования в Иркутской области</t>
  </si>
  <si>
    <t>фб</t>
  </si>
  <si>
    <t>Основное мероприятие 5.2. Реализация муниципального проекта "Успех каждого ребенка"</t>
  </si>
  <si>
    <t>всего в том числе;</t>
  </si>
  <si>
    <t>Управление образования администрации Киренского муниципального района, Руководители ОО</t>
  </si>
  <si>
    <t xml:space="preserve">Администрации Киренского муниципального района </t>
  </si>
  <si>
    <t xml:space="preserve">5.2.1. Создание в общеобразовательных организациях, расположенных в сельской местности, условий для занятий физической культурой и спортом </t>
  </si>
  <si>
    <t>2.3.15 Охрана здания</t>
  </si>
  <si>
    <t>Программа «Развитие образования на 2015-2025 гг.»</t>
  </si>
  <si>
    <t>Проведение мероприятий по обеспечению деятельности советников по воспитанию</t>
  </si>
  <si>
    <t>фактические расходы согласно  посещаемости детей ОО</t>
  </si>
  <si>
    <t>Объем финасирования, предусмотренный на 2023 год, тыс.руб.</t>
  </si>
  <si>
    <t>Плановое значение показателя мероприятия на 2023 год</t>
  </si>
  <si>
    <t>2.3.16 Изготовление и установка кованного забора на территории МКОУ«НОШ с.Кривошапкино»</t>
  </si>
  <si>
    <t>2.3.17 Прочие работы и услуги по содержанию зданий в рамках техники безопасности</t>
  </si>
  <si>
    <t>5.1.22. Модернизация школьных систем оброзования</t>
  </si>
  <si>
    <t>И.О.Начальника Управления образования администрации Киренского муниципального района</t>
  </si>
  <si>
    <t>М.Г. Поляченко</t>
  </si>
  <si>
    <t>по состоянию на 01.01.2024 год</t>
  </si>
  <si>
    <t>Таблица 1.</t>
  </si>
  <si>
    <t xml:space="preserve"> </t>
  </si>
  <si>
    <r>
      <t xml:space="preserve">ОТЧЕТ ОБ ИСПОЛНЕНИИ ЦЕЛЕВЫХ ПОКАЗАТЕЛЕЙ МУНИЦИПАЛЬНОЙ  ПРОГРАММЫ КИРЕНСКОГО РАЙОНА </t>
    </r>
    <r>
      <rPr>
        <b/>
        <i/>
        <sz val="12"/>
        <color rgb="FF000000"/>
        <rFont val="Times New Roman"/>
        <family val="1"/>
        <charset val="204"/>
      </rPr>
      <t>(годовая)</t>
    </r>
  </si>
  <si>
    <t>"Развитие образования 2015-2025 гг."</t>
  </si>
  <si>
    <t>(наименование муниципальной программы Киренского района (далее – муниципальная  программа)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</si>
  <si>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</si>
  <si>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</si>
  <si>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</si>
  <si>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</si>
  <si>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</si>
  <si>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</si>
  <si>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</si>
  <si>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</si>
  <si>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</si>
  <si>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Программа «Развитие образования на 2015 – 2025 годы»</t>
  </si>
  <si>
    <t>Удельный вес населения, охваченных системой дошкольного образования</t>
  </si>
  <si>
    <t>-</t>
  </si>
  <si>
    <t>доля школьников, участвующих в  мероприятиях различной направленности за пределами Киренского района от общего числа школьников</t>
  </si>
  <si>
    <t>Доля ОО, оборудованных современным технологическим оборудованием к общему числу ОО.</t>
  </si>
  <si>
    <t>Доля  образовательных организаций, в которых созданы безопасные условия от общего числа ОО.</t>
  </si>
  <si>
    <t>Доля учащихся МАОУ ДОД ДЮЦ "Гармония", осваивающих дополнительное предпрофильное общеобразовательные программы от общего числа учащихся МАОУ ДОД ДЮЦ "Гармония"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</si>
  <si>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ДОД «ДШИ им. А.В.Кузакова г.Киренска»</t>
  </si>
  <si>
    <t>Количество реконструируемых зданий образовательных учреждений в год</t>
  </si>
  <si>
    <t>шт.</t>
  </si>
  <si>
    <t>Доля детей, отдохнувших и оздоровленных в летний период к общему числу школьников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</si>
  <si>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</si>
  <si>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зв счет разработки и внедрения  новых программ дополнительного образования</t>
  </si>
  <si>
    <t>Процент укомплектованности образовательных организаций педагогическими кадрами</t>
  </si>
  <si>
    <r>
      <t>Подпрограмма № 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систем дошкольного образования Киренского района"</t>
    </r>
  </si>
  <si>
    <t>Удельный вес дошкольных ОО, оборудованных современным  технологическим оборудованием</t>
  </si>
  <si>
    <t>увеличение финансирования</t>
  </si>
  <si>
    <t>Удельный вес воспитанников МКДОУ и их родителей (законных представителей), удовлетворенных качеством и доступностью дошкольным образованием</t>
  </si>
  <si>
    <t>Доля работников дошкольных образовательных организаций, прошедших переподготовку</t>
  </si>
  <si>
    <t xml:space="preserve">личная инициатива преподавателей </t>
  </si>
  <si>
    <t>Удельный вес дошкольных образовательных организаций, оборудованных современными средствами безопасности</t>
  </si>
  <si>
    <r>
      <t>Подпрограмма № 2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образовательных систем, обеспечивающих современное качество общего образования  Киренского района"</t>
    </r>
  </si>
  <si>
    <t>усиленное финансирование мероприятий, повышенная заинтересованность школьников</t>
  </si>
  <si>
    <t>доля школьников района, ставших победителями и призерами муниципальных  мероприятий от числа участников</t>
  </si>
  <si>
    <t>Доля поваров школьных столовых, прошедших профессиональную переподготовку к общему числу поваров  школьных столовых.</t>
  </si>
  <si>
    <t>Доля обучающихся и их родителей удовлетворенных качеством и доступностью питания к общему числу опрошенных обучающихся и родителей.</t>
  </si>
  <si>
    <t>улучшение качества питания</t>
  </si>
  <si>
    <t xml:space="preserve">Удельный вес численности детей, получающих общее образование (начальное общее, основное общее, среднее общее) в ОО района, в общей численности детей в возрасте 7-17 лет </t>
  </si>
  <si>
    <t>Доля педагогов, повысивших свою квалификацию от общего числа педагогов</t>
  </si>
  <si>
    <t>Доля педагогов, получивших поощрение за достижения в профессиональной деятельности к общему числу педагогов.</t>
  </si>
  <si>
    <t>доля ОО, оснащенных современным оборудованием от общего числа общеобразовательных организаций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</si>
  <si>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"Совершенствование школьного питания"</t>
    </r>
    <r>
      <rPr>
        <sz val="12"/>
        <color rgb="FF000000"/>
        <rFont val="Times New Roman"/>
        <family val="1"/>
        <charset val="204"/>
      </rPr>
      <t xml:space="preserve"> </t>
    </r>
  </si>
  <si>
    <t>1</t>
  </si>
  <si>
    <t>2</t>
  </si>
  <si>
    <t>Доля  поваров школьных столовых, прошедших профессиональную переподготовку к общему числу поваров  школьных столовых.</t>
  </si>
  <si>
    <t>3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</si>
  <si>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«Дети Приангарья»</t>
    </r>
  </si>
  <si>
    <r>
      <t>Подпрограмма № 3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"Развитие МАУ ДОД ДЮЦ "Гармония"</t>
    </r>
  </si>
  <si>
    <t>Доля учащихся МАОУ ДОД ДЮЦ «Гармония» от общего числа учащихся в возрасте от 6,5 до 18 лет Киренского муниципального района;</t>
  </si>
  <si>
    <t>Доля учащихся МАОУ ДОД ДЮЦ «Гармония», осваивающих дополнительные предпрофильные общеобразовательные программы от общего числа учащихся МАОУ ДОД ДЮЦ «Гармония»;</t>
  </si>
  <si>
    <t>Доля средств, направленных на развитие МАОУ ДОД ДЮЦ «Гармония» от общего объема бюджетных ассигнований, выделенных МАОУ ДОД ДЮЦ «Гармония»;</t>
  </si>
  <si>
    <t>Доля педагогических работников МАОУ ДОД ДЮЦ «Гармония»,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МАОУ ДОД ДЮЦ «Гармония».</t>
  </si>
  <si>
    <t>Доля педагогических работников МАОУ ДОД ДЮЦ «Гармония», прошедших обучение на курсах повышения квалификации.</t>
  </si>
  <si>
    <t>Количество участников  МАОУ ДОД ДЮЦ «Гармония» в районных, региональных, всероссийских, международных мероприятиях</t>
  </si>
  <si>
    <t>Чел.</t>
  </si>
  <si>
    <t>Доля учащихся МКОУ ДО «ДШИ им. А.В.Кузакова г. Киренска» от общего числа учащихся в возрасте от 6,5 до 18 лет Киренского муниципального района;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</si>
  <si>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 «ДШИ им. А.В.Кузакова г.Киренска»;</t>
  </si>
  <si>
    <t>Доля средств, направленных на развитие МКОУ ДО «ДШИ им. А.В.Кузакова г. Киренска» от общего объема бюджетных ассигнований, выделенных МКОУ ДО «ДШИ им. А.В.Кузакова г. Киренска»;</t>
  </si>
  <si>
    <t>Доля педагогических работников МКОУ ДО «ДШИ им. А.В.Кузакова г. Киренска»,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МКОУ ДО «ДШИ им. А.В.Кузакова г. Киренска» .</t>
  </si>
  <si>
    <t>Доля педагогических работников МКОУ ДО «ДШИ им. А.В.Кузакова г. Киренска», прошедших обучение на курсах повышения квалификации.</t>
  </si>
  <si>
    <t>Количество участников методических, концертных, выставочных мероприятий, проводимых МКОУ ДО «ДШИ им. А.В.Кузакова г. Киренска»</t>
  </si>
  <si>
    <t>Доля учащихся МКОУ ДО «ДШИ им. А.В.Кузакова г. Киренска»,  которым оказывается поддержка со стороны Киренского муниципального района;  МКОУ ДО «ДШИ им. А.В.Кузакова г. Киренска» от общего числа учащихся ДШИ.</t>
  </si>
  <si>
    <r>
      <t>Подпрограмма № 5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"Удовлетворение потребности в строительстве образовательных учреждений в Киренском районе"</t>
    </r>
  </si>
  <si>
    <t>Количество реконструируемых зданий образовательных учреждений  в год</t>
  </si>
  <si>
    <t>Шт.</t>
  </si>
  <si>
    <t>Доля образовательных учреждений соответствующих современным требованиям</t>
  </si>
  <si>
    <t>Подпрограмма № 6 "Организация и обеспечение отдыха и оздоровление детей Киренского района"</t>
  </si>
  <si>
    <t>Доля оздоровительных организаций, приобретших оборудование  к общему числу оздоровительных организаций</t>
  </si>
  <si>
    <t>Доля оздоровительных  организаций, в которых созданы безопасные условия, к общему числу оздоровительных организаций</t>
  </si>
  <si>
    <t xml:space="preserve">Доля родителей (законных представителей), удовлетворенных созданием условий для получения доступного и качественного образования детей </t>
  </si>
  <si>
    <t>Уровень освоения бюджета Программы</t>
  </si>
  <si>
    <t>экономия сложившаяся за счет проведения электронных аукционов, невыполнение подрядными организациями обязательств по контрактам</t>
  </si>
  <si>
    <t>Подпрограмма № 8 "Педагогические кадры муниципального образования Киренский район"</t>
  </si>
  <si>
    <t>Количество привлеченных педагогических работников наиболее востребованных специальностей, трудоустроенных в муниципальные  образовательные организации Киренского района</t>
  </si>
  <si>
    <t>чел</t>
  </si>
  <si>
    <t>Процент укомплектованности образовательных организаций педагогическими кадрами;</t>
  </si>
  <si>
    <t>Количество трудоустроившихся молодых специалистов и продолжающих работу в муниципальной системе образования в течение трех лет</t>
  </si>
  <si>
    <t>программа действует с 2021 года, трехлетний срок еще не закончен</t>
  </si>
  <si>
    <t>Количество выпускников учреждений высшего и среднего профессионального образования, обучавшихся на условиях целевого набора и прибывших в образовательные организации города и района;</t>
  </si>
  <si>
    <t>Количество педагогических работников обеспеченных жильем</t>
  </si>
  <si>
    <t>Начальник Управления образования Киренского муниципального района</t>
  </si>
  <si>
    <t>О.П. Звягинцева</t>
  </si>
  <si>
    <t xml:space="preserve">Заместитель начальника УО (по ФХД) -Начальник отдела БПиФ                                                       </t>
  </si>
  <si>
    <t>Исполнитель     Поляченко М.Г. 4-44-87</t>
  </si>
  <si>
    <t>по состоянию на  01.01.2024 год</t>
  </si>
  <si>
    <t>подпрограмма упразднена с 01.01.2023г.</t>
  </si>
  <si>
    <r>
      <t>Подпрограмма № 4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"Развитие  МКОУ ДО "Детская школа искусств им. А.В.Кузакова г.Киренска" подпрограмма упразднена с 01.01.2023г.</t>
    </r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</si>
  <si>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«Одаренные дети» подпрограмма упразднена с 01.01.2023г.</t>
    </r>
  </si>
  <si>
    <t>оплата переезда работника ОО из районов Крайнего Севера</t>
  </si>
  <si>
    <t>выплата призового фонда участнику конкурса</t>
  </si>
  <si>
    <t xml:space="preserve">"РАЗВИТИЕ ОБРАЗОВАНИЯ НА 2015-2025 гг" </t>
  </si>
  <si>
    <t>оплата охраны за фактически отработанное время</t>
  </si>
  <si>
    <t>экономия от проведения эл.аукционов</t>
  </si>
  <si>
    <t>некоторые мероприятия не потребовали финансирования</t>
  </si>
  <si>
    <t>пересмотрели потребность</t>
  </si>
  <si>
    <t>удешевление услуги</t>
  </si>
  <si>
    <t>экономия по запчастям, приобрели за более низкую цену</t>
  </si>
  <si>
    <t>софинансирование из областного бюджета отсутствовало</t>
  </si>
  <si>
    <t>капитальный ремонт МКОУ "СОШ №6", МКДОУ "Детский сад п.Алексеевск". Софинансирование из областного бюджета отсутствовало</t>
  </si>
  <si>
    <t>за счет разработки и внедрения  новых программ дополнительного образования</t>
  </si>
  <si>
    <t xml:space="preserve">оплату счетов коммунальных услуг и питания (за декабрь 2023г.) перенесли на январь следующего года  </t>
  </si>
  <si>
    <t xml:space="preserve">оплату счетов коммунальных услуг (за декабрь 2023г.) перенесли на январь следующего года  </t>
  </si>
  <si>
    <t>не завершены работы по МКОУ "СОШ п.Алексевск"</t>
  </si>
  <si>
    <t xml:space="preserve">оплату счетов коммунальных услуг (за декабрь 2023г.) перенесли на январь следующего года </t>
  </si>
  <si>
    <t>экономия от электр.торгов</t>
  </si>
  <si>
    <t>по внешним совместителям "линейку" по заработной плате не доводили</t>
  </si>
  <si>
    <t>были пересмотрены  места проведения отпуска</t>
  </si>
  <si>
    <t>экономия по МКОУ СОШ №6 (отключение на время ремонта)</t>
  </si>
  <si>
    <t>в летние месяца не пользовались услугами гаража</t>
  </si>
  <si>
    <t>в МКОУ "СОШ п.Юбилейный", МКОУ "с. Петровпавловск" были проведены малозатратные формы летнего отдыха</t>
  </si>
  <si>
    <t xml:space="preserve">оплату счетов за ТБО (декабрь 2023г.) перенесли на январь следующего года  </t>
  </si>
  <si>
    <t>не проведены работы по оформлению санитарной зоны в НОШ №4, не все сотрудники, на которых планировали, прошли обучение и мед.осмотр</t>
  </si>
  <si>
    <t xml:space="preserve">пересмотрели потребность </t>
  </si>
  <si>
    <t xml:space="preserve">оплата госпошлины не потребовалась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</si>
</sst>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54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9" fillId="2" borderId="4" xfId="0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9" fillId="2" borderId="3" xfId="0" applyFont="1" applyFill="1" applyBorder="1" applyAlignment="1">
      <alignment vertical="center" wrapText="1"/>
    </xf>
    <xf numFmtId="0" fontId="11" fillId="2" borderId="1" xfId="0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10" fillId="2" borderId="1" xfId="0" applyFont="1" applyFill="1" applyBorder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/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64" fontId="17" fillId="2" borderId="1" xfId="0" applyNumberFormat="1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164" fontId="5" fillId="2" borderId="0" xfId="0" applyNumberFormat="1" applyFont="1" applyFill="1"/>
    <xf numFmtId="14" fontId="8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/>
    <xf numFmtId="164" fontId="11" fillId="2" borderId="1" xfId="1" applyNumberFormat="1" applyFont="1" applyFill="1" applyBorder="1"/>
    <xf numFmtId="0" fontId="19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2" borderId="0" xfId="0" applyFont="1" applyFill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wrapText="1"/>
    </xf>
    <xf numFmtId="0" fontId="19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14" fontId="8" fillId="2" borderId="2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14" fontId="8" fillId="2" borderId="3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6"/>
  <sheetViews>
    <sheetView topLeftCell="A283" zoomScale="90" zoomScaleNormal="90" workbookViewId="0">
      <selection activeCell="A310" sqref="A310:A318"/>
    </sheetView>
  </sheetViews>
  <sheetFormatPr defaultColWidth="9.109375" defaultRowHeight="13.8"/>
  <cols>
    <col min="1" max="1" width="30.88671875" style="9" customWidth="1"/>
    <col min="2" max="2" width="28" style="2" customWidth="1"/>
    <col min="3" max="3" width="13" style="2" customWidth="1"/>
    <col min="4" max="4" width="26.44140625" style="2" customWidth="1"/>
    <col min="5" max="5" width="14" style="2" customWidth="1"/>
    <col min="6" max="6" width="12.109375" style="2" customWidth="1"/>
    <col min="7" max="9" width="13.5546875" style="2" customWidth="1"/>
    <col min="10" max="10" width="21.44140625" style="2" customWidth="1"/>
    <col min="11" max="13" width="9.88671875" style="2" bestFit="1" customWidth="1"/>
    <col min="14" max="16384" width="9.109375" style="2"/>
  </cols>
  <sheetData>
    <row r="1" spans="1:10">
      <c r="J1" s="2" t="s">
        <v>25</v>
      </c>
    </row>
    <row r="2" spans="1:10" ht="15.75" customHeight="1">
      <c r="A2" s="181" t="s">
        <v>164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3.25" customHeight="1">
      <c r="A3" s="181" t="s">
        <v>367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8.75" customHeight="1">
      <c r="A4" s="182" t="s">
        <v>272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14.75" customHeight="1">
      <c r="A5" s="191" t="s">
        <v>47</v>
      </c>
      <c r="B5" s="214" t="s">
        <v>48</v>
      </c>
      <c r="C5" s="159" t="s">
        <v>160</v>
      </c>
      <c r="D5" s="214" t="s">
        <v>49</v>
      </c>
      <c r="E5" s="159" t="s">
        <v>265</v>
      </c>
      <c r="F5" s="137" t="s">
        <v>161</v>
      </c>
      <c r="G5" s="191" t="s">
        <v>17</v>
      </c>
      <c r="H5" s="191" t="s">
        <v>266</v>
      </c>
      <c r="I5" s="191" t="s">
        <v>18</v>
      </c>
      <c r="J5" s="192" t="s">
        <v>19</v>
      </c>
    </row>
    <row r="6" spans="1:10" ht="32.25" customHeight="1">
      <c r="A6" s="191"/>
      <c r="B6" s="214"/>
      <c r="C6" s="165"/>
      <c r="D6" s="214"/>
      <c r="E6" s="165"/>
      <c r="F6" s="137"/>
      <c r="G6" s="191"/>
      <c r="H6" s="191"/>
      <c r="I6" s="191"/>
      <c r="J6" s="193"/>
    </row>
    <row r="7" spans="1:10" s="12" customFormat="1">
      <c r="A7" s="10">
        <v>1</v>
      </c>
      <c r="B7" s="11">
        <v>2</v>
      </c>
      <c r="C7" s="11"/>
      <c r="D7" s="11">
        <v>3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6.2">
      <c r="A8" s="215" t="s">
        <v>262</v>
      </c>
      <c r="B8" s="217" t="s">
        <v>50</v>
      </c>
      <c r="C8" s="133" t="s">
        <v>23</v>
      </c>
      <c r="D8" s="1" t="s">
        <v>51</v>
      </c>
      <c r="E8" s="74">
        <f>E9+E10+E11+E12</f>
        <v>1192116.6660000002</v>
      </c>
      <c r="F8" s="13">
        <f>F9+F10+F11+F12</f>
        <v>1162997.2010000001</v>
      </c>
      <c r="G8" s="133" t="s">
        <v>0</v>
      </c>
      <c r="H8" s="133" t="s">
        <v>0</v>
      </c>
      <c r="I8" s="133" t="s">
        <v>0</v>
      </c>
      <c r="J8" s="133" t="s">
        <v>0</v>
      </c>
    </row>
    <row r="9" spans="1:10" ht="41.4">
      <c r="A9" s="216"/>
      <c r="B9" s="217"/>
      <c r="C9" s="131"/>
      <c r="D9" s="1" t="s">
        <v>52</v>
      </c>
      <c r="E9" s="14">
        <f>E14+E19+E24+E29+E34+E39</f>
        <v>808522.01000000024</v>
      </c>
      <c r="F9" s="14">
        <f>F14+F19+F24+F29+F34+F39</f>
        <v>806107.11500000011</v>
      </c>
      <c r="G9" s="131"/>
      <c r="H9" s="131"/>
      <c r="I9" s="131"/>
      <c r="J9" s="131"/>
    </row>
    <row r="10" spans="1:10" ht="44.25" customHeight="1">
      <c r="A10" s="216"/>
      <c r="B10" s="217"/>
      <c r="C10" s="131"/>
      <c r="D10" s="1" t="s">
        <v>53</v>
      </c>
      <c r="E10" s="14">
        <f t="shared" ref="E10:E11" si="0">E15+E20+E25+E30+E35+E40</f>
        <v>34650.090000000004</v>
      </c>
      <c r="F10" s="14">
        <f t="shared" ref="F10" si="1">F15+F20+F25+F30+F35+F40</f>
        <v>33210.705999999998</v>
      </c>
      <c r="G10" s="131"/>
      <c r="H10" s="131"/>
      <c r="I10" s="131"/>
      <c r="J10" s="131"/>
    </row>
    <row r="11" spans="1:10" ht="41.4">
      <c r="A11" s="216"/>
      <c r="B11" s="217"/>
      <c r="C11" s="131"/>
      <c r="D11" s="1" t="s">
        <v>54</v>
      </c>
      <c r="E11" s="14">
        <f t="shared" si="0"/>
        <v>348744.56599999999</v>
      </c>
      <c r="F11" s="14">
        <f t="shared" ref="F11" si="2">F16+F21+F26+F31+F36+F41</f>
        <v>323479.38000000006</v>
      </c>
      <c r="G11" s="131"/>
      <c r="H11" s="131"/>
      <c r="I11" s="131"/>
      <c r="J11" s="131"/>
    </row>
    <row r="12" spans="1:10">
      <c r="A12" s="216"/>
      <c r="B12" s="217"/>
      <c r="C12" s="132"/>
      <c r="D12" s="15" t="s">
        <v>55</v>
      </c>
      <c r="E12" s="14">
        <f>E17</f>
        <v>200</v>
      </c>
      <c r="F12" s="14">
        <f>F17</f>
        <v>200</v>
      </c>
      <c r="G12" s="132"/>
      <c r="H12" s="132"/>
      <c r="I12" s="132"/>
      <c r="J12" s="132"/>
    </row>
    <row r="13" spans="1:10">
      <c r="A13" s="16"/>
      <c r="B13" s="218" t="s">
        <v>6</v>
      </c>
      <c r="C13" s="128" t="s">
        <v>23</v>
      </c>
      <c r="D13" s="15" t="s">
        <v>56</v>
      </c>
      <c r="E13" s="14">
        <f>E14+E15+E16+E17</f>
        <v>1130231.5460000001</v>
      </c>
      <c r="F13" s="14">
        <f>F14+F15+F16+F17</f>
        <v>1102592.2710000002</v>
      </c>
      <c r="G13" s="133" t="s">
        <v>0</v>
      </c>
      <c r="H13" s="133" t="s">
        <v>0</v>
      </c>
      <c r="I13" s="133" t="s">
        <v>0</v>
      </c>
      <c r="J13" s="133" t="s">
        <v>0</v>
      </c>
    </row>
    <row r="14" spans="1:10" ht="41.4">
      <c r="A14" s="16"/>
      <c r="B14" s="218"/>
      <c r="C14" s="129"/>
      <c r="D14" s="1" t="s">
        <v>52</v>
      </c>
      <c r="E14" s="14">
        <f>E49+E168+E578+E695+E824</f>
        <v>800822.61000000022</v>
      </c>
      <c r="F14" s="14">
        <f>F49+F168+F578+F695+F824</f>
        <v>798407.71500000008</v>
      </c>
      <c r="G14" s="131"/>
      <c r="H14" s="131"/>
      <c r="I14" s="131"/>
      <c r="J14" s="131"/>
    </row>
    <row r="15" spans="1:10" ht="46.5" customHeight="1">
      <c r="A15" s="16"/>
      <c r="B15" s="218"/>
      <c r="C15" s="129"/>
      <c r="D15" s="1" t="s">
        <v>53</v>
      </c>
      <c r="E15" s="14">
        <f>E169+E573</f>
        <v>34650.090000000004</v>
      </c>
      <c r="F15" s="14">
        <f>F169+F573</f>
        <v>33210.705999999998</v>
      </c>
      <c r="G15" s="131"/>
      <c r="H15" s="131"/>
      <c r="I15" s="131"/>
      <c r="J15" s="131"/>
    </row>
    <row r="16" spans="1:10" ht="41.4">
      <c r="A16" s="16"/>
      <c r="B16" s="218"/>
      <c r="C16" s="129"/>
      <c r="D16" s="1" t="s">
        <v>54</v>
      </c>
      <c r="E16" s="14">
        <f>E51+E170+E576+E694+E823+E521+E850</f>
        <v>294558.84600000002</v>
      </c>
      <c r="F16" s="14">
        <f>F51+F170+F576+F694+F823+F521+F850</f>
        <v>270773.85000000003</v>
      </c>
      <c r="G16" s="131"/>
      <c r="H16" s="131"/>
      <c r="I16" s="131"/>
      <c r="J16" s="131"/>
    </row>
    <row r="17" spans="1:10">
      <c r="A17" s="16"/>
      <c r="B17" s="218"/>
      <c r="C17" s="130"/>
      <c r="D17" s="15" t="s">
        <v>55</v>
      </c>
      <c r="E17" s="14">
        <f>E171</f>
        <v>200</v>
      </c>
      <c r="F17" s="14">
        <f>F171</f>
        <v>200</v>
      </c>
      <c r="G17" s="132"/>
      <c r="H17" s="132"/>
      <c r="I17" s="132"/>
      <c r="J17" s="132"/>
    </row>
    <row r="18" spans="1:10">
      <c r="A18" s="16"/>
      <c r="B18" s="217" t="s">
        <v>57</v>
      </c>
      <c r="C18" s="133" t="s">
        <v>23</v>
      </c>
      <c r="D18" s="15" t="s">
        <v>56</v>
      </c>
      <c r="E18" s="14">
        <f>E19+E20+E21+E22</f>
        <v>40549.129999999997</v>
      </c>
      <c r="F18" s="14">
        <f>F19+F20+F21+F22</f>
        <v>40243.730000000003</v>
      </c>
      <c r="G18" s="133" t="s">
        <v>0</v>
      </c>
      <c r="H18" s="133" t="s">
        <v>0</v>
      </c>
      <c r="I18" s="133" t="s">
        <v>0</v>
      </c>
      <c r="J18" s="133" t="s">
        <v>0</v>
      </c>
    </row>
    <row r="19" spans="1:10" ht="41.4">
      <c r="A19" s="16"/>
      <c r="B19" s="217"/>
      <c r="C19" s="131"/>
      <c r="D19" s="1" t="s">
        <v>52</v>
      </c>
      <c r="E19" s="14">
        <f>E525+E704</f>
        <v>5575.4</v>
      </c>
      <c r="F19" s="14">
        <f>F525+F704</f>
        <v>5575.4</v>
      </c>
      <c r="G19" s="131"/>
      <c r="H19" s="131"/>
      <c r="I19" s="131"/>
      <c r="J19" s="131"/>
    </row>
    <row r="20" spans="1:10" ht="41.4">
      <c r="A20" s="16"/>
      <c r="B20" s="217"/>
      <c r="C20" s="131"/>
      <c r="D20" s="1" t="s">
        <v>53</v>
      </c>
      <c r="E20" s="14">
        <v>0</v>
      </c>
      <c r="F20" s="14">
        <v>0</v>
      </c>
      <c r="G20" s="131"/>
      <c r="H20" s="131"/>
      <c r="I20" s="131"/>
      <c r="J20" s="131"/>
    </row>
    <row r="21" spans="1:10" ht="41.4">
      <c r="A21" s="16"/>
      <c r="B21" s="217"/>
      <c r="C21" s="131"/>
      <c r="D21" s="1" t="s">
        <v>54</v>
      </c>
      <c r="E21" s="14">
        <f>E524+E703+E584+E180</f>
        <v>34973.729999999996</v>
      </c>
      <c r="F21" s="14">
        <f>F524+F703+F584+F180</f>
        <v>34668.33</v>
      </c>
      <c r="G21" s="131"/>
      <c r="H21" s="131"/>
      <c r="I21" s="131"/>
      <c r="J21" s="131"/>
    </row>
    <row r="22" spans="1:10">
      <c r="A22" s="16"/>
      <c r="B22" s="217"/>
      <c r="C22" s="132"/>
      <c r="D22" s="15" t="s">
        <v>55</v>
      </c>
      <c r="E22" s="14">
        <v>0</v>
      </c>
      <c r="F22" s="14">
        <v>0</v>
      </c>
      <c r="G22" s="132"/>
      <c r="H22" s="132"/>
      <c r="I22" s="132"/>
      <c r="J22" s="132"/>
    </row>
    <row r="23" spans="1:10">
      <c r="A23" s="16"/>
      <c r="B23" s="218" t="s">
        <v>58</v>
      </c>
      <c r="C23" s="128" t="s">
        <v>23</v>
      </c>
      <c r="D23" s="15" t="s">
        <v>56</v>
      </c>
      <c r="E23" s="14">
        <f>E24+E25+E26+E27</f>
        <v>0</v>
      </c>
      <c r="F23" s="14">
        <f>F24+F25+F26+F27</f>
        <v>0</v>
      </c>
      <c r="G23" s="133" t="s">
        <v>0</v>
      </c>
      <c r="H23" s="133" t="s">
        <v>0</v>
      </c>
      <c r="I23" s="133" t="s">
        <v>0</v>
      </c>
      <c r="J23" s="133" t="s">
        <v>0</v>
      </c>
    </row>
    <row r="24" spans="1:10" ht="41.4">
      <c r="A24" s="16"/>
      <c r="B24" s="218"/>
      <c r="C24" s="129"/>
      <c r="D24" s="1" t="s">
        <v>52</v>
      </c>
      <c r="E24" s="14">
        <f>E562</f>
        <v>0</v>
      </c>
      <c r="F24" s="14">
        <f>F562</f>
        <v>0</v>
      </c>
      <c r="G24" s="131"/>
      <c r="H24" s="131"/>
      <c r="I24" s="131"/>
      <c r="J24" s="131"/>
    </row>
    <row r="25" spans="1:10" ht="46.5" customHeight="1">
      <c r="A25" s="16"/>
      <c r="B25" s="218"/>
      <c r="C25" s="129"/>
      <c r="D25" s="1" t="s">
        <v>53</v>
      </c>
      <c r="E25" s="14">
        <v>0</v>
      </c>
      <c r="F25" s="14">
        <v>0</v>
      </c>
      <c r="G25" s="131"/>
      <c r="H25" s="131"/>
      <c r="I25" s="131"/>
      <c r="J25" s="131"/>
    </row>
    <row r="26" spans="1:10" ht="41.4">
      <c r="A26" s="16"/>
      <c r="B26" s="218"/>
      <c r="C26" s="129"/>
      <c r="D26" s="1" t="s">
        <v>54</v>
      </c>
      <c r="E26" s="14">
        <f>E561</f>
        <v>0</v>
      </c>
      <c r="F26" s="14">
        <f>F561</f>
        <v>0</v>
      </c>
      <c r="G26" s="131"/>
      <c r="H26" s="131"/>
      <c r="I26" s="131"/>
      <c r="J26" s="131"/>
    </row>
    <row r="27" spans="1:10">
      <c r="A27" s="16"/>
      <c r="B27" s="218"/>
      <c r="C27" s="130"/>
      <c r="D27" s="15" t="s">
        <v>55</v>
      </c>
      <c r="E27" s="14">
        <v>0</v>
      </c>
      <c r="F27" s="14">
        <v>0</v>
      </c>
      <c r="G27" s="132"/>
      <c r="H27" s="132"/>
      <c r="I27" s="132"/>
      <c r="J27" s="132"/>
    </row>
    <row r="28" spans="1:10">
      <c r="A28" s="16"/>
      <c r="B28" s="217" t="s">
        <v>59</v>
      </c>
      <c r="C28" s="133" t="s">
        <v>23</v>
      </c>
      <c r="D28" s="15" t="s">
        <v>56</v>
      </c>
      <c r="E28" s="14">
        <f>E29+E30+E31+E32</f>
        <v>0</v>
      </c>
      <c r="F28" s="14">
        <f>F29+F30+F31+F32</f>
        <v>0</v>
      </c>
      <c r="G28" s="133" t="s">
        <v>0</v>
      </c>
      <c r="H28" s="133" t="s">
        <v>0</v>
      </c>
      <c r="I28" s="133" t="s">
        <v>0</v>
      </c>
      <c r="J28" s="133" t="s">
        <v>0</v>
      </c>
    </row>
    <row r="29" spans="1:10" ht="41.4">
      <c r="A29" s="16"/>
      <c r="B29" s="217"/>
      <c r="C29" s="131"/>
      <c r="D29" s="1" t="s">
        <v>52</v>
      </c>
      <c r="E29" s="14">
        <f>E188+E701</f>
        <v>0</v>
      </c>
      <c r="F29" s="14">
        <f>F188+F701</f>
        <v>0</v>
      </c>
      <c r="G29" s="131"/>
      <c r="H29" s="131"/>
      <c r="I29" s="131"/>
      <c r="J29" s="131"/>
    </row>
    <row r="30" spans="1:10" ht="41.4">
      <c r="A30" s="16"/>
      <c r="B30" s="217"/>
      <c r="C30" s="131"/>
      <c r="D30" s="1" t="s">
        <v>53</v>
      </c>
      <c r="E30" s="14">
        <f>E189</f>
        <v>0</v>
      </c>
      <c r="F30" s="14">
        <f>F189</f>
        <v>0</v>
      </c>
      <c r="G30" s="131"/>
      <c r="H30" s="131"/>
      <c r="I30" s="131"/>
      <c r="J30" s="131"/>
    </row>
    <row r="31" spans="1:10" ht="41.4">
      <c r="A31" s="16"/>
      <c r="B31" s="217"/>
      <c r="C31" s="131"/>
      <c r="D31" s="1" t="s">
        <v>54</v>
      </c>
      <c r="E31" s="14">
        <f>E190+E700</f>
        <v>0</v>
      </c>
      <c r="F31" s="14">
        <f>F190+F700</f>
        <v>0</v>
      </c>
      <c r="G31" s="131"/>
      <c r="H31" s="131"/>
      <c r="I31" s="131"/>
      <c r="J31" s="131"/>
    </row>
    <row r="32" spans="1:10">
      <c r="A32" s="16"/>
      <c r="B32" s="217"/>
      <c r="C32" s="132"/>
      <c r="D32" s="15" t="s">
        <v>55</v>
      </c>
      <c r="E32" s="14">
        <v>0</v>
      </c>
      <c r="F32" s="14">
        <v>0</v>
      </c>
      <c r="G32" s="132"/>
      <c r="H32" s="132"/>
      <c r="I32" s="132"/>
      <c r="J32" s="132"/>
    </row>
    <row r="33" spans="1:10">
      <c r="A33" s="70"/>
      <c r="B33" s="218" t="s">
        <v>60</v>
      </c>
      <c r="C33" s="128" t="s">
        <v>23</v>
      </c>
      <c r="D33" s="15" t="s">
        <v>56</v>
      </c>
      <c r="E33" s="14">
        <f>E34+E35+E36+E37</f>
        <v>20663.060000000001</v>
      </c>
      <c r="F33" s="14">
        <f>F34+F35+F36+F37</f>
        <v>19488.27</v>
      </c>
      <c r="G33" s="133" t="s">
        <v>0</v>
      </c>
      <c r="H33" s="133" t="s">
        <v>0</v>
      </c>
      <c r="I33" s="133" t="s">
        <v>0</v>
      </c>
      <c r="J33" s="133" t="s">
        <v>0</v>
      </c>
    </row>
    <row r="34" spans="1:10" ht="41.4">
      <c r="A34" s="70"/>
      <c r="B34" s="218"/>
      <c r="C34" s="129"/>
      <c r="D34" s="1" t="s">
        <v>52</v>
      </c>
      <c r="E34" s="14">
        <f>E845</f>
        <v>2124</v>
      </c>
      <c r="F34" s="14">
        <f>F845</f>
        <v>2124</v>
      </c>
      <c r="G34" s="131"/>
      <c r="H34" s="131"/>
      <c r="I34" s="131"/>
      <c r="J34" s="131"/>
    </row>
    <row r="35" spans="1:10" ht="41.4">
      <c r="A35" s="70"/>
      <c r="B35" s="218"/>
      <c r="C35" s="129"/>
      <c r="D35" s="1" t="s">
        <v>53</v>
      </c>
      <c r="E35" s="14">
        <v>0</v>
      </c>
      <c r="F35" s="14">
        <v>0</v>
      </c>
      <c r="G35" s="131"/>
      <c r="H35" s="131"/>
      <c r="I35" s="131"/>
      <c r="J35" s="131"/>
    </row>
    <row r="36" spans="1:10" ht="41.4">
      <c r="A36" s="70"/>
      <c r="B36" s="218"/>
      <c r="C36" s="129"/>
      <c r="D36" s="1" t="s">
        <v>54</v>
      </c>
      <c r="E36" s="14">
        <f>E829+E175+E697</f>
        <v>18539.060000000001</v>
      </c>
      <c r="F36" s="14">
        <f>F829+F175+F697</f>
        <v>17364.27</v>
      </c>
      <c r="G36" s="131"/>
      <c r="H36" s="131"/>
      <c r="I36" s="131"/>
      <c r="J36" s="131"/>
    </row>
    <row r="37" spans="1:10">
      <c r="A37" s="69"/>
      <c r="B37" s="218"/>
      <c r="C37" s="130"/>
      <c r="D37" s="15" t="s">
        <v>55</v>
      </c>
      <c r="E37" s="14">
        <v>0</v>
      </c>
      <c r="F37" s="14">
        <v>0</v>
      </c>
      <c r="G37" s="132"/>
      <c r="H37" s="132"/>
      <c r="I37" s="132"/>
      <c r="J37" s="132"/>
    </row>
    <row r="38" spans="1:10">
      <c r="A38" s="16"/>
      <c r="B38" s="218" t="s">
        <v>168</v>
      </c>
      <c r="C38" s="128" t="s">
        <v>23</v>
      </c>
      <c r="D38" s="15" t="s">
        <v>56</v>
      </c>
      <c r="E38" s="14">
        <f>E39+E40+E41+E42</f>
        <v>672.93</v>
      </c>
      <c r="F38" s="14">
        <f>F39+F40+F41+F42</f>
        <v>672.93</v>
      </c>
      <c r="G38" s="133" t="s">
        <v>0</v>
      </c>
      <c r="H38" s="133" t="s">
        <v>0</v>
      </c>
      <c r="I38" s="133" t="s">
        <v>0</v>
      </c>
      <c r="J38" s="133" t="s">
        <v>0</v>
      </c>
    </row>
    <row r="39" spans="1:10" ht="41.4">
      <c r="A39" s="16"/>
      <c r="B39" s="218"/>
      <c r="C39" s="129"/>
      <c r="D39" s="1" t="s">
        <v>52</v>
      </c>
      <c r="E39" s="14">
        <f>E582+E183+E827+E519+E54</f>
        <v>0</v>
      </c>
      <c r="F39" s="14">
        <f>F582+F183+F827+F519+F54</f>
        <v>0</v>
      </c>
      <c r="G39" s="131"/>
      <c r="H39" s="131"/>
      <c r="I39" s="131"/>
      <c r="J39" s="131"/>
    </row>
    <row r="40" spans="1:10" ht="41.4">
      <c r="A40" s="16"/>
      <c r="B40" s="218"/>
      <c r="C40" s="129"/>
      <c r="D40" s="1" t="s">
        <v>53</v>
      </c>
      <c r="E40" s="14">
        <f>E184</f>
        <v>0</v>
      </c>
      <c r="F40" s="14">
        <f>F184</f>
        <v>0</v>
      </c>
      <c r="G40" s="131"/>
      <c r="H40" s="131"/>
      <c r="I40" s="131"/>
      <c r="J40" s="131"/>
    </row>
    <row r="41" spans="1:10" ht="41.4">
      <c r="A41" s="16"/>
      <c r="B41" s="218"/>
      <c r="C41" s="129"/>
      <c r="D41" s="1" t="s">
        <v>54</v>
      </c>
      <c r="E41" s="14">
        <f>E580+E185+E826+E518+E56</f>
        <v>672.93</v>
      </c>
      <c r="F41" s="14">
        <f>F580+F185+F826+F518+F56</f>
        <v>672.93</v>
      </c>
      <c r="G41" s="131"/>
      <c r="H41" s="131"/>
      <c r="I41" s="131"/>
      <c r="J41" s="131"/>
    </row>
    <row r="42" spans="1:10">
      <c r="A42" s="18"/>
      <c r="B42" s="218"/>
      <c r="C42" s="130"/>
      <c r="D42" s="15" t="s">
        <v>55</v>
      </c>
      <c r="E42" s="14">
        <v>0</v>
      </c>
      <c r="F42" s="14">
        <v>0</v>
      </c>
      <c r="G42" s="132"/>
      <c r="H42" s="132"/>
      <c r="I42" s="132"/>
      <c r="J42" s="132"/>
    </row>
    <row r="43" spans="1:10" ht="16.2" customHeight="1">
      <c r="A43" s="195" t="s">
        <v>61</v>
      </c>
      <c r="B43" s="219" t="s">
        <v>62</v>
      </c>
      <c r="C43" s="128" t="s">
        <v>23</v>
      </c>
      <c r="D43" s="19" t="s">
        <v>56</v>
      </c>
      <c r="E43" s="13">
        <f>E44+E45+E46+E47</f>
        <v>371795.28</v>
      </c>
      <c r="F43" s="13">
        <f>F44+F45+F46+F47</f>
        <v>362800.902</v>
      </c>
      <c r="G43" s="133" t="s">
        <v>0</v>
      </c>
      <c r="H43" s="133" t="s">
        <v>0</v>
      </c>
      <c r="I43" s="133" t="s">
        <v>0</v>
      </c>
      <c r="J43" s="133" t="s">
        <v>0</v>
      </c>
    </row>
    <row r="44" spans="1:10" ht="41.4">
      <c r="A44" s="196"/>
      <c r="B44" s="220"/>
      <c r="C44" s="129"/>
      <c r="D44" s="1" t="s">
        <v>52</v>
      </c>
      <c r="E44" s="14">
        <f>E49+E54</f>
        <v>278424.40000000002</v>
      </c>
      <c r="F44" s="14">
        <f t="shared" ref="F44:F47" si="3">F49+F54</f>
        <v>278424.40000000002</v>
      </c>
      <c r="G44" s="131"/>
      <c r="H44" s="131"/>
      <c r="I44" s="131"/>
      <c r="J44" s="131"/>
    </row>
    <row r="45" spans="1:10" ht="45.75" customHeight="1">
      <c r="A45" s="196"/>
      <c r="B45" s="220"/>
      <c r="C45" s="129"/>
      <c r="D45" s="1" t="s">
        <v>53</v>
      </c>
      <c r="E45" s="14">
        <f>E50+E55</f>
        <v>0</v>
      </c>
      <c r="F45" s="14">
        <f t="shared" si="3"/>
        <v>0</v>
      </c>
      <c r="G45" s="131"/>
      <c r="H45" s="131"/>
      <c r="I45" s="131"/>
      <c r="J45" s="131"/>
    </row>
    <row r="46" spans="1:10" ht="41.4">
      <c r="A46" s="196"/>
      <c r="B46" s="220"/>
      <c r="C46" s="129"/>
      <c r="D46" s="1" t="s">
        <v>54</v>
      </c>
      <c r="E46" s="14">
        <f>E51+E56</f>
        <v>93370.880000000005</v>
      </c>
      <c r="F46" s="14">
        <f t="shared" si="3"/>
        <v>84376.501999999993</v>
      </c>
      <c r="G46" s="131"/>
      <c r="H46" s="131"/>
      <c r="I46" s="131"/>
      <c r="J46" s="131"/>
    </row>
    <row r="47" spans="1:10">
      <c r="A47" s="196"/>
      <c r="B47" s="221"/>
      <c r="C47" s="130"/>
      <c r="D47" s="15" t="s">
        <v>55</v>
      </c>
      <c r="E47" s="14">
        <f>E52+E57</f>
        <v>0</v>
      </c>
      <c r="F47" s="14">
        <f t="shared" si="3"/>
        <v>0</v>
      </c>
      <c r="G47" s="132"/>
      <c r="H47" s="132"/>
      <c r="I47" s="132"/>
      <c r="J47" s="132"/>
    </row>
    <row r="48" spans="1:10" ht="16.2">
      <c r="A48" s="196"/>
      <c r="B48" s="227" t="s">
        <v>6</v>
      </c>
      <c r="C48" s="128" t="s">
        <v>23</v>
      </c>
      <c r="D48" s="19" t="s">
        <v>56</v>
      </c>
      <c r="E48" s="13">
        <f>E49+E50+E51+E52</f>
        <v>371548.80000000005</v>
      </c>
      <c r="F48" s="13">
        <f>F49+F50+F51+F52</f>
        <v>362554.42200000002</v>
      </c>
      <c r="G48" s="133" t="s">
        <v>0</v>
      </c>
      <c r="H48" s="133" t="s">
        <v>0</v>
      </c>
      <c r="I48" s="133" t="s">
        <v>0</v>
      </c>
      <c r="J48" s="133" t="s">
        <v>0</v>
      </c>
    </row>
    <row r="49" spans="1:10" ht="41.4">
      <c r="A49" s="196"/>
      <c r="B49" s="228"/>
      <c r="C49" s="129"/>
      <c r="D49" s="1" t="s">
        <v>52</v>
      </c>
      <c r="E49" s="14">
        <f>E59+E64+E69+E94+E104+E133+E138+E153+E158</f>
        <v>278424.40000000002</v>
      </c>
      <c r="F49" s="14">
        <f>F59+F64+F69+F94+F104+F133+F138+F153+F158</f>
        <v>278424.40000000002</v>
      </c>
      <c r="G49" s="131"/>
      <c r="H49" s="131"/>
      <c r="I49" s="131"/>
      <c r="J49" s="131"/>
    </row>
    <row r="50" spans="1:10" ht="45.75" customHeight="1">
      <c r="A50" s="196"/>
      <c r="B50" s="228"/>
      <c r="C50" s="129"/>
      <c r="D50" s="1" t="s">
        <v>53</v>
      </c>
      <c r="E50" s="14">
        <f>E60+E65+E70+E95+E100+E134+E139+E154+E159</f>
        <v>0</v>
      </c>
      <c r="F50" s="14">
        <f>F60+F65+F70+F95+F100+F134+F139+F154+F159</f>
        <v>0</v>
      </c>
      <c r="G50" s="131"/>
      <c r="H50" s="131"/>
      <c r="I50" s="131"/>
      <c r="J50" s="131"/>
    </row>
    <row r="51" spans="1:10" ht="41.4">
      <c r="A51" s="196"/>
      <c r="B51" s="228"/>
      <c r="C51" s="129"/>
      <c r="D51" s="1" t="s">
        <v>54</v>
      </c>
      <c r="E51" s="14">
        <f>E61+E66+E71+E96+E106+E135+E140+E155+E160</f>
        <v>93124.400000000009</v>
      </c>
      <c r="F51" s="14">
        <f>F61+F66+F71+F96+F106+F135+F140+F155+F160</f>
        <v>84130.021999999997</v>
      </c>
      <c r="G51" s="131"/>
      <c r="H51" s="131"/>
      <c r="I51" s="131"/>
      <c r="J51" s="131"/>
    </row>
    <row r="52" spans="1:10">
      <c r="A52" s="196"/>
      <c r="B52" s="229"/>
      <c r="C52" s="130"/>
      <c r="D52" s="15" t="s">
        <v>55</v>
      </c>
      <c r="E52" s="14">
        <f>E62+E67+E72+E97+E102+E136+E141+E156+E161</f>
        <v>0</v>
      </c>
      <c r="F52" s="14">
        <f>F62+F67+F72+F97+F102+F136+F141+F156+F161</f>
        <v>0</v>
      </c>
      <c r="G52" s="132"/>
      <c r="H52" s="132"/>
      <c r="I52" s="132"/>
      <c r="J52" s="132"/>
    </row>
    <row r="53" spans="1:10" ht="16.2">
      <c r="A53" s="196"/>
      <c r="B53" s="227" t="s">
        <v>168</v>
      </c>
      <c r="C53" s="128" t="s">
        <v>23</v>
      </c>
      <c r="D53" s="19" t="s">
        <v>56</v>
      </c>
      <c r="E53" s="13">
        <f>E54+E55+E56+E57</f>
        <v>246.48</v>
      </c>
      <c r="F53" s="13">
        <f>F54+F55+F56+F57</f>
        <v>246.48</v>
      </c>
      <c r="G53" s="133" t="s">
        <v>0</v>
      </c>
      <c r="H53" s="133" t="s">
        <v>0</v>
      </c>
      <c r="I53" s="133" t="s">
        <v>0</v>
      </c>
      <c r="J53" s="133" t="s">
        <v>0</v>
      </c>
    </row>
    <row r="54" spans="1:10" ht="41.4">
      <c r="A54" s="196"/>
      <c r="B54" s="228"/>
      <c r="C54" s="129"/>
      <c r="D54" s="1" t="s">
        <v>52</v>
      </c>
      <c r="E54" s="14">
        <f>E109</f>
        <v>0</v>
      </c>
      <c r="F54" s="14">
        <f>F109</f>
        <v>0</v>
      </c>
      <c r="G54" s="131"/>
      <c r="H54" s="131"/>
      <c r="I54" s="131"/>
      <c r="J54" s="131"/>
    </row>
    <row r="55" spans="1:10" ht="45.75" customHeight="1">
      <c r="A55" s="196"/>
      <c r="B55" s="228"/>
      <c r="C55" s="129"/>
      <c r="D55" s="1" t="s">
        <v>53</v>
      </c>
      <c r="E55" s="14">
        <f>E65+E70+E75+E100+E105+E139+E144+E159</f>
        <v>0</v>
      </c>
      <c r="F55" s="14">
        <v>0</v>
      </c>
      <c r="G55" s="131"/>
      <c r="H55" s="131"/>
      <c r="I55" s="131"/>
      <c r="J55" s="131"/>
    </row>
    <row r="56" spans="1:10" ht="41.4">
      <c r="A56" s="196"/>
      <c r="B56" s="228"/>
      <c r="C56" s="129"/>
      <c r="D56" s="1" t="s">
        <v>54</v>
      </c>
      <c r="E56" s="14">
        <f>E110</f>
        <v>246.48</v>
      </c>
      <c r="F56" s="14">
        <f>F110</f>
        <v>246.48</v>
      </c>
      <c r="G56" s="131"/>
      <c r="H56" s="131"/>
      <c r="I56" s="131"/>
      <c r="J56" s="131"/>
    </row>
    <row r="57" spans="1:10">
      <c r="A57" s="197"/>
      <c r="B57" s="229"/>
      <c r="C57" s="130"/>
      <c r="D57" s="15" t="s">
        <v>55</v>
      </c>
      <c r="E57" s="14">
        <f>E67+E72+E77+E102+E107+E141+E146+E161</f>
        <v>0</v>
      </c>
      <c r="F57" s="14">
        <f>F67+F72+F77+F102+F107+F141+F146+F161</f>
        <v>0</v>
      </c>
      <c r="G57" s="132"/>
      <c r="H57" s="132"/>
      <c r="I57" s="132"/>
      <c r="J57" s="132"/>
    </row>
    <row r="58" spans="1:10" ht="15.75" customHeight="1">
      <c r="A58" s="167" t="s">
        <v>63</v>
      </c>
      <c r="B58" s="157" t="s">
        <v>64</v>
      </c>
      <c r="C58" s="159" t="s">
        <v>23</v>
      </c>
      <c r="D58" s="20" t="s">
        <v>56</v>
      </c>
      <c r="E58" s="21">
        <f>E59+E60+E61+E62</f>
        <v>0</v>
      </c>
      <c r="F58" s="21">
        <f>F59+F60+F61+F62</f>
        <v>0</v>
      </c>
      <c r="G58" s="128" t="s">
        <v>12</v>
      </c>
      <c r="H58" s="128">
        <v>0</v>
      </c>
      <c r="I58" s="128">
        <v>0</v>
      </c>
      <c r="J58" s="128"/>
    </row>
    <row r="59" spans="1:10" ht="15.75" customHeight="1">
      <c r="A59" s="169"/>
      <c r="B59" s="157"/>
      <c r="C59" s="160"/>
      <c r="D59" s="15" t="s">
        <v>20</v>
      </c>
      <c r="E59" s="14">
        <v>0</v>
      </c>
      <c r="F59" s="14">
        <v>0</v>
      </c>
      <c r="G59" s="129"/>
      <c r="H59" s="129"/>
      <c r="I59" s="129"/>
      <c r="J59" s="129"/>
    </row>
    <row r="60" spans="1:10" ht="15.75" customHeight="1">
      <c r="A60" s="169"/>
      <c r="B60" s="157"/>
      <c r="C60" s="160"/>
      <c r="D60" s="15" t="s">
        <v>65</v>
      </c>
      <c r="E60" s="14">
        <v>0</v>
      </c>
      <c r="F60" s="14">
        <v>0</v>
      </c>
      <c r="G60" s="129"/>
      <c r="H60" s="129"/>
      <c r="I60" s="129"/>
      <c r="J60" s="129"/>
    </row>
    <row r="61" spans="1:10" ht="15.75" customHeight="1">
      <c r="A61" s="169"/>
      <c r="B61" s="157"/>
      <c r="C61" s="160"/>
      <c r="D61" s="15" t="s">
        <v>22</v>
      </c>
      <c r="E61" s="14">
        <v>0</v>
      </c>
      <c r="F61" s="14">
        <v>0</v>
      </c>
      <c r="G61" s="129"/>
      <c r="H61" s="129"/>
      <c r="I61" s="129"/>
      <c r="J61" s="129"/>
    </row>
    <row r="62" spans="1:10" ht="15.75" customHeight="1">
      <c r="A62" s="168"/>
      <c r="B62" s="157"/>
      <c r="C62" s="165"/>
      <c r="D62" s="15" t="s">
        <v>66</v>
      </c>
      <c r="E62" s="14">
        <v>0</v>
      </c>
      <c r="F62" s="14">
        <v>0</v>
      </c>
      <c r="G62" s="130"/>
      <c r="H62" s="130"/>
      <c r="I62" s="130"/>
      <c r="J62" s="130"/>
    </row>
    <row r="63" spans="1:10" ht="14.4">
      <c r="A63" s="158" t="s">
        <v>67</v>
      </c>
      <c r="B63" s="148" t="s">
        <v>1</v>
      </c>
      <c r="C63" s="159" t="s">
        <v>23</v>
      </c>
      <c r="D63" s="20" t="s">
        <v>56</v>
      </c>
      <c r="E63" s="21">
        <f>E64+E65+E66+E67</f>
        <v>0</v>
      </c>
      <c r="F63" s="21">
        <f>F64+F65+F66+F67</f>
        <v>0</v>
      </c>
      <c r="G63" s="128" t="s">
        <v>12</v>
      </c>
      <c r="H63" s="133">
        <v>0</v>
      </c>
      <c r="I63" s="133">
        <v>0</v>
      </c>
      <c r="J63" s="134"/>
    </row>
    <row r="64" spans="1:10" ht="15.75" customHeight="1">
      <c r="A64" s="158"/>
      <c r="B64" s="149"/>
      <c r="C64" s="160"/>
      <c r="D64" s="15" t="s">
        <v>20</v>
      </c>
      <c r="E64" s="14">
        <v>0</v>
      </c>
      <c r="F64" s="14">
        <v>0</v>
      </c>
      <c r="G64" s="129"/>
      <c r="H64" s="131"/>
      <c r="I64" s="131"/>
      <c r="J64" s="135"/>
    </row>
    <row r="65" spans="1:10">
      <c r="A65" s="158"/>
      <c r="B65" s="149"/>
      <c r="C65" s="160"/>
      <c r="D65" s="15" t="s">
        <v>65</v>
      </c>
      <c r="E65" s="14">
        <v>0</v>
      </c>
      <c r="F65" s="14">
        <v>0</v>
      </c>
      <c r="G65" s="129"/>
      <c r="H65" s="131"/>
      <c r="I65" s="131"/>
      <c r="J65" s="135"/>
    </row>
    <row r="66" spans="1:10" ht="15.75" customHeight="1">
      <c r="A66" s="158"/>
      <c r="B66" s="149"/>
      <c r="C66" s="160"/>
      <c r="D66" s="15" t="s">
        <v>22</v>
      </c>
      <c r="E66" s="14">
        <v>0</v>
      </c>
      <c r="F66" s="14">
        <v>0</v>
      </c>
      <c r="G66" s="129"/>
      <c r="H66" s="131"/>
      <c r="I66" s="131"/>
      <c r="J66" s="135"/>
    </row>
    <row r="67" spans="1:10" ht="15.75" customHeight="1">
      <c r="A67" s="158"/>
      <c r="B67" s="150"/>
      <c r="C67" s="165"/>
      <c r="D67" s="15" t="s">
        <v>66</v>
      </c>
      <c r="E67" s="14">
        <v>0</v>
      </c>
      <c r="F67" s="14">
        <v>0</v>
      </c>
      <c r="G67" s="130"/>
      <c r="H67" s="132"/>
      <c r="I67" s="132"/>
      <c r="J67" s="136"/>
    </row>
    <row r="68" spans="1:10" ht="15.75" customHeight="1">
      <c r="A68" s="158" t="s">
        <v>68</v>
      </c>
      <c r="B68" s="209" t="s">
        <v>69</v>
      </c>
      <c r="C68" s="159" t="s">
        <v>23</v>
      </c>
      <c r="D68" s="20" t="s">
        <v>56</v>
      </c>
      <c r="E68" s="21">
        <f>E69+E70+E71+E72</f>
        <v>6035.4</v>
      </c>
      <c r="F68" s="21">
        <f>F69+F70+F71+F72</f>
        <v>6011.2300000000005</v>
      </c>
      <c r="G68" s="128" t="s">
        <v>2</v>
      </c>
      <c r="H68" s="133">
        <v>13</v>
      </c>
      <c r="I68" s="133" t="s">
        <v>0</v>
      </c>
      <c r="J68" s="133" t="s">
        <v>0</v>
      </c>
    </row>
    <row r="69" spans="1:10" ht="15.75" customHeight="1">
      <c r="A69" s="158"/>
      <c r="B69" s="209"/>
      <c r="C69" s="160"/>
      <c r="D69" s="15" t="s">
        <v>20</v>
      </c>
      <c r="E69" s="14">
        <f>E74+E79+E84+E89</f>
        <v>0</v>
      </c>
      <c r="F69" s="15">
        <v>0</v>
      </c>
      <c r="G69" s="129"/>
      <c r="H69" s="131"/>
      <c r="I69" s="131"/>
      <c r="J69" s="131"/>
    </row>
    <row r="70" spans="1:10" ht="15.75" customHeight="1">
      <c r="A70" s="158"/>
      <c r="B70" s="209"/>
      <c r="C70" s="160"/>
      <c r="D70" s="15" t="s">
        <v>65</v>
      </c>
      <c r="E70" s="14">
        <f t="shared" ref="E70:F72" si="4">E75+E80+E85+E90</f>
        <v>0</v>
      </c>
      <c r="F70" s="15">
        <v>0</v>
      </c>
      <c r="G70" s="129"/>
      <c r="H70" s="131"/>
      <c r="I70" s="131"/>
      <c r="J70" s="131"/>
    </row>
    <row r="71" spans="1:10" ht="15.75" customHeight="1">
      <c r="A71" s="158"/>
      <c r="B71" s="209"/>
      <c r="C71" s="160"/>
      <c r="D71" s="15" t="s">
        <v>22</v>
      </c>
      <c r="E71" s="14">
        <f>E86+E91+E76+E81</f>
        <v>6035.4</v>
      </c>
      <c r="F71" s="14">
        <f>F76+F81+F86+F91</f>
        <v>6011.2300000000005</v>
      </c>
      <c r="G71" s="129"/>
      <c r="H71" s="131"/>
      <c r="I71" s="131"/>
      <c r="J71" s="131"/>
    </row>
    <row r="72" spans="1:10" ht="15.75" customHeight="1">
      <c r="A72" s="158"/>
      <c r="B72" s="209"/>
      <c r="C72" s="165"/>
      <c r="D72" s="15" t="s">
        <v>66</v>
      </c>
      <c r="E72" s="14">
        <f t="shared" si="4"/>
        <v>0</v>
      </c>
      <c r="F72" s="14">
        <f t="shared" si="4"/>
        <v>0</v>
      </c>
      <c r="G72" s="129"/>
      <c r="H72" s="131"/>
      <c r="I72" s="132"/>
      <c r="J72" s="132"/>
    </row>
    <row r="73" spans="1:10" ht="15.75" customHeight="1">
      <c r="A73" s="158" t="s">
        <v>70</v>
      </c>
      <c r="B73" s="209" t="s">
        <v>69</v>
      </c>
      <c r="C73" s="159" t="s">
        <v>23</v>
      </c>
      <c r="D73" s="15" t="s">
        <v>56</v>
      </c>
      <c r="E73" s="14">
        <f>E74+E75+E76+E77</f>
        <v>0</v>
      </c>
      <c r="F73" s="14">
        <f>F74+F75+F76+F77</f>
        <v>0</v>
      </c>
      <c r="G73" s="129"/>
      <c r="H73" s="131"/>
      <c r="I73" s="133">
        <v>0</v>
      </c>
      <c r="J73" s="134"/>
    </row>
    <row r="74" spans="1:10" ht="15.75" customHeight="1">
      <c r="A74" s="158"/>
      <c r="B74" s="209"/>
      <c r="C74" s="160"/>
      <c r="D74" s="15" t="s">
        <v>20</v>
      </c>
      <c r="E74" s="14">
        <v>0</v>
      </c>
      <c r="F74" s="14">
        <v>0</v>
      </c>
      <c r="G74" s="129"/>
      <c r="H74" s="131"/>
      <c r="I74" s="131"/>
      <c r="J74" s="135"/>
    </row>
    <row r="75" spans="1:10" ht="15.75" customHeight="1">
      <c r="A75" s="158"/>
      <c r="B75" s="209"/>
      <c r="C75" s="160"/>
      <c r="D75" s="15" t="s">
        <v>65</v>
      </c>
      <c r="E75" s="14">
        <v>0</v>
      </c>
      <c r="F75" s="14">
        <v>0</v>
      </c>
      <c r="G75" s="129"/>
      <c r="H75" s="131"/>
      <c r="I75" s="131"/>
      <c r="J75" s="135"/>
    </row>
    <row r="76" spans="1:10" ht="15.75" customHeight="1">
      <c r="A76" s="158"/>
      <c r="B76" s="209"/>
      <c r="C76" s="160"/>
      <c r="D76" s="15" t="s">
        <v>22</v>
      </c>
      <c r="E76" s="14">
        <v>0</v>
      </c>
      <c r="F76" s="14">
        <v>0</v>
      </c>
      <c r="G76" s="129"/>
      <c r="H76" s="131"/>
      <c r="I76" s="131"/>
      <c r="J76" s="135"/>
    </row>
    <row r="77" spans="1:10" ht="22.95" customHeight="1">
      <c r="A77" s="158"/>
      <c r="B77" s="209"/>
      <c r="C77" s="165"/>
      <c r="D77" s="15" t="s">
        <v>66</v>
      </c>
      <c r="E77" s="14">
        <v>0</v>
      </c>
      <c r="F77" s="14">
        <v>0</v>
      </c>
      <c r="G77" s="129"/>
      <c r="H77" s="131"/>
      <c r="I77" s="132"/>
      <c r="J77" s="136"/>
    </row>
    <row r="78" spans="1:10" ht="15.75" customHeight="1">
      <c r="A78" s="158" t="s">
        <v>71</v>
      </c>
      <c r="B78" s="209" t="s">
        <v>69</v>
      </c>
      <c r="C78" s="159" t="s">
        <v>23</v>
      </c>
      <c r="D78" s="15" t="s">
        <v>56</v>
      </c>
      <c r="E78" s="14">
        <f>E79+E80+E81+E82</f>
        <v>4004.1</v>
      </c>
      <c r="F78" s="14">
        <f>F79+F80+F81+F82</f>
        <v>4004.1</v>
      </c>
      <c r="G78" s="129"/>
      <c r="H78" s="131"/>
      <c r="I78" s="133">
        <v>13</v>
      </c>
      <c r="J78" s="124"/>
    </row>
    <row r="79" spans="1:10" ht="15.75" customHeight="1">
      <c r="A79" s="158"/>
      <c r="B79" s="209"/>
      <c r="C79" s="160"/>
      <c r="D79" s="15" t="s">
        <v>20</v>
      </c>
      <c r="E79" s="14">
        <f>E84+E89</f>
        <v>0</v>
      </c>
      <c r="F79" s="14">
        <f>F84+F89</f>
        <v>0</v>
      </c>
      <c r="G79" s="129"/>
      <c r="H79" s="131"/>
      <c r="I79" s="131"/>
      <c r="J79" s="125"/>
    </row>
    <row r="80" spans="1:10" ht="15.75" customHeight="1">
      <c r="A80" s="158"/>
      <c r="B80" s="209"/>
      <c r="C80" s="160"/>
      <c r="D80" s="15" t="s">
        <v>65</v>
      </c>
      <c r="E80" s="14">
        <f>E85+E90</f>
        <v>0</v>
      </c>
      <c r="F80" s="14">
        <f>F85+F90</f>
        <v>0</v>
      </c>
      <c r="G80" s="129"/>
      <c r="H80" s="131"/>
      <c r="I80" s="131"/>
      <c r="J80" s="125"/>
    </row>
    <row r="81" spans="1:10" ht="15.75" customHeight="1">
      <c r="A81" s="158"/>
      <c r="B81" s="209"/>
      <c r="C81" s="160"/>
      <c r="D81" s="15" t="s">
        <v>22</v>
      </c>
      <c r="E81" s="14">
        <v>4004.1</v>
      </c>
      <c r="F81" s="14">
        <v>4004.1</v>
      </c>
      <c r="G81" s="129"/>
      <c r="H81" s="131"/>
      <c r="I81" s="131"/>
      <c r="J81" s="125"/>
    </row>
    <row r="82" spans="1:10" ht="15.75" customHeight="1">
      <c r="A82" s="158"/>
      <c r="B82" s="209"/>
      <c r="C82" s="165"/>
      <c r="D82" s="15" t="s">
        <v>66</v>
      </c>
      <c r="E82" s="14">
        <v>0</v>
      </c>
      <c r="F82" s="14">
        <v>0</v>
      </c>
      <c r="G82" s="129"/>
      <c r="H82" s="131"/>
      <c r="I82" s="132"/>
      <c r="J82" s="125"/>
    </row>
    <row r="83" spans="1:10" ht="15.75" customHeight="1">
      <c r="A83" s="158" t="s">
        <v>72</v>
      </c>
      <c r="B83" s="209" t="s">
        <v>69</v>
      </c>
      <c r="C83" s="159" t="s">
        <v>23</v>
      </c>
      <c r="D83" s="15" t="s">
        <v>56</v>
      </c>
      <c r="E83" s="14">
        <f>E84+E85+E86+E87</f>
        <v>140</v>
      </c>
      <c r="F83" s="14">
        <f>F84+F85+F86+F87</f>
        <v>115.83</v>
      </c>
      <c r="G83" s="129"/>
      <c r="H83" s="131"/>
      <c r="I83" s="133">
        <v>13</v>
      </c>
      <c r="J83" s="128" t="s">
        <v>371</v>
      </c>
    </row>
    <row r="84" spans="1:10" ht="15.75" customHeight="1">
      <c r="A84" s="158"/>
      <c r="B84" s="209"/>
      <c r="C84" s="160"/>
      <c r="D84" s="15" t="s">
        <v>20</v>
      </c>
      <c r="E84" s="14">
        <v>0</v>
      </c>
      <c r="F84" s="14">
        <v>0</v>
      </c>
      <c r="G84" s="129"/>
      <c r="H84" s="131"/>
      <c r="I84" s="131"/>
      <c r="J84" s="129"/>
    </row>
    <row r="85" spans="1:10" ht="15.75" customHeight="1">
      <c r="A85" s="158"/>
      <c r="B85" s="209"/>
      <c r="C85" s="160"/>
      <c r="D85" s="15" t="s">
        <v>65</v>
      </c>
      <c r="E85" s="14">
        <v>0</v>
      </c>
      <c r="F85" s="14">
        <v>0</v>
      </c>
      <c r="G85" s="129"/>
      <c r="H85" s="131"/>
      <c r="I85" s="131"/>
      <c r="J85" s="129"/>
    </row>
    <row r="86" spans="1:10" ht="15.75" customHeight="1">
      <c r="A86" s="158"/>
      <c r="B86" s="209"/>
      <c r="C86" s="160"/>
      <c r="D86" s="15" t="s">
        <v>22</v>
      </c>
      <c r="E86" s="14">
        <v>140</v>
      </c>
      <c r="F86" s="14">
        <v>115.83</v>
      </c>
      <c r="G86" s="129"/>
      <c r="H86" s="131"/>
      <c r="I86" s="131"/>
      <c r="J86" s="129"/>
    </row>
    <row r="87" spans="1:10" ht="15.75" customHeight="1">
      <c r="A87" s="158"/>
      <c r="B87" s="209"/>
      <c r="C87" s="165"/>
      <c r="D87" s="15" t="s">
        <v>66</v>
      </c>
      <c r="E87" s="14">
        <v>0</v>
      </c>
      <c r="F87" s="27">
        <v>0</v>
      </c>
      <c r="G87" s="129"/>
      <c r="H87" s="131"/>
      <c r="I87" s="132"/>
      <c r="J87" s="130"/>
    </row>
    <row r="88" spans="1:10" ht="15.75" customHeight="1">
      <c r="A88" s="158" t="s">
        <v>73</v>
      </c>
      <c r="B88" s="209" t="s">
        <v>69</v>
      </c>
      <c r="C88" s="159" t="s">
        <v>23</v>
      </c>
      <c r="D88" s="15" t="s">
        <v>56</v>
      </c>
      <c r="E88" s="14">
        <f>E89+E90+E91+E92</f>
        <v>1891.3</v>
      </c>
      <c r="F88" s="14">
        <f>F89+F90+F91+F92</f>
        <v>1891.3</v>
      </c>
      <c r="G88" s="129"/>
      <c r="H88" s="131"/>
      <c r="I88" s="133">
        <v>13</v>
      </c>
      <c r="J88" s="125"/>
    </row>
    <row r="89" spans="1:10" ht="15.75" customHeight="1">
      <c r="A89" s="158"/>
      <c r="B89" s="209"/>
      <c r="C89" s="160"/>
      <c r="D89" s="15" t="s">
        <v>20</v>
      </c>
      <c r="E89" s="14">
        <v>0</v>
      </c>
      <c r="F89" s="27">
        <v>0</v>
      </c>
      <c r="G89" s="129"/>
      <c r="H89" s="131"/>
      <c r="I89" s="131"/>
      <c r="J89" s="125"/>
    </row>
    <row r="90" spans="1:10" ht="15.75" customHeight="1">
      <c r="A90" s="158"/>
      <c r="B90" s="209"/>
      <c r="C90" s="160"/>
      <c r="D90" s="15" t="s">
        <v>65</v>
      </c>
      <c r="E90" s="14">
        <v>0</v>
      </c>
      <c r="F90" s="27">
        <v>0</v>
      </c>
      <c r="G90" s="129"/>
      <c r="H90" s="131"/>
      <c r="I90" s="131"/>
      <c r="J90" s="125"/>
    </row>
    <row r="91" spans="1:10" ht="15.75" customHeight="1">
      <c r="A91" s="158"/>
      <c r="B91" s="209"/>
      <c r="C91" s="160"/>
      <c r="D91" s="15" t="s">
        <v>22</v>
      </c>
      <c r="E91" s="14">
        <v>1891.3</v>
      </c>
      <c r="F91" s="14">
        <v>1891.3</v>
      </c>
      <c r="G91" s="129"/>
      <c r="H91" s="131"/>
      <c r="I91" s="131"/>
      <c r="J91" s="125"/>
    </row>
    <row r="92" spans="1:10" ht="15.75" customHeight="1">
      <c r="A92" s="158"/>
      <c r="B92" s="209"/>
      <c r="C92" s="165"/>
      <c r="D92" s="15" t="s">
        <v>66</v>
      </c>
      <c r="E92" s="14">
        <v>0</v>
      </c>
      <c r="F92" s="27">
        <v>0</v>
      </c>
      <c r="G92" s="130"/>
      <c r="H92" s="132"/>
      <c r="I92" s="132"/>
      <c r="J92" s="126"/>
    </row>
    <row r="93" spans="1:10" ht="15.75" customHeight="1">
      <c r="A93" s="167" t="s">
        <v>74</v>
      </c>
      <c r="B93" s="209" t="s">
        <v>75</v>
      </c>
      <c r="C93" s="159" t="s">
        <v>23</v>
      </c>
      <c r="D93" s="20" t="s">
        <v>56</v>
      </c>
      <c r="E93" s="21">
        <f>E94+E95+E96+E97</f>
        <v>7924.7</v>
      </c>
      <c r="F93" s="21">
        <f>F94+F95+F96+F97</f>
        <v>7900.5</v>
      </c>
      <c r="G93" s="128" t="s">
        <v>2</v>
      </c>
      <c r="H93" s="128">
        <v>13</v>
      </c>
      <c r="I93" s="128">
        <v>13</v>
      </c>
      <c r="J93" s="128" t="s">
        <v>381</v>
      </c>
    </row>
    <row r="94" spans="1:10" ht="15.75" customHeight="1">
      <c r="A94" s="169"/>
      <c r="B94" s="209"/>
      <c r="C94" s="160"/>
      <c r="D94" s="15" t="s">
        <v>20</v>
      </c>
      <c r="E94" s="14">
        <v>0</v>
      </c>
      <c r="F94" s="14">
        <v>0</v>
      </c>
      <c r="G94" s="129"/>
      <c r="H94" s="129"/>
      <c r="I94" s="129"/>
      <c r="J94" s="129"/>
    </row>
    <row r="95" spans="1:10" ht="15.75" customHeight="1">
      <c r="A95" s="169"/>
      <c r="B95" s="209"/>
      <c r="C95" s="160"/>
      <c r="D95" s="15" t="s">
        <v>65</v>
      </c>
      <c r="E95" s="14">
        <v>0</v>
      </c>
      <c r="F95" s="14">
        <v>0</v>
      </c>
      <c r="G95" s="129"/>
      <c r="H95" s="129"/>
      <c r="I95" s="129"/>
      <c r="J95" s="129"/>
    </row>
    <row r="96" spans="1:10" ht="15.75" customHeight="1">
      <c r="A96" s="169"/>
      <c r="B96" s="209"/>
      <c r="C96" s="160"/>
      <c r="D96" s="15" t="s">
        <v>22</v>
      </c>
      <c r="E96" s="14">
        <v>7924.7</v>
      </c>
      <c r="F96" s="14">
        <v>7900.5</v>
      </c>
      <c r="G96" s="129"/>
      <c r="H96" s="129"/>
      <c r="I96" s="129"/>
      <c r="J96" s="129"/>
    </row>
    <row r="97" spans="1:10" ht="15.75" customHeight="1">
      <c r="A97" s="168"/>
      <c r="B97" s="209"/>
      <c r="C97" s="165"/>
      <c r="D97" s="15" t="s">
        <v>66</v>
      </c>
      <c r="E97" s="14">
        <v>0</v>
      </c>
      <c r="F97" s="15">
        <v>0</v>
      </c>
      <c r="G97" s="130"/>
      <c r="H97" s="130"/>
      <c r="I97" s="130"/>
      <c r="J97" s="130"/>
    </row>
    <row r="98" spans="1:10" ht="15.75" customHeight="1">
      <c r="A98" s="167" t="s">
        <v>76</v>
      </c>
      <c r="B98" s="157" t="s">
        <v>3</v>
      </c>
      <c r="C98" s="159" t="s">
        <v>23</v>
      </c>
      <c r="D98" s="20" t="s">
        <v>56</v>
      </c>
      <c r="E98" s="21">
        <f>E99+E100+E101+E102</f>
        <v>355476.98000000004</v>
      </c>
      <c r="F98" s="21">
        <f>F99+F100+F101+F102</f>
        <v>346728.174</v>
      </c>
      <c r="G98" s="128" t="s">
        <v>2</v>
      </c>
      <c r="H98" s="133">
        <v>19</v>
      </c>
      <c r="I98" s="133">
        <v>19</v>
      </c>
      <c r="J98" s="128" t="s">
        <v>377</v>
      </c>
    </row>
    <row r="99" spans="1:10" ht="15.75" customHeight="1">
      <c r="A99" s="169"/>
      <c r="B99" s="157"/>
      <c r="C99" s="160"/>
      <c r="D99" s="15" t="s">
        <v>20</v>
      </c>
      <c r="E99" s="14">
        <f>E104+E109</f>
        <v>278424.40000000002</v>
      </c>
      <c r="F99" s="14">
        <f>F104+F109</f>
        <v>278424.40000000002</v>
      </c>
      <c r="G99" s="129"/>
      <c r="H99" s="131"/>
      <c r="I99" s="131"/>
      <c r="J99" s="129"/>
    </row>
    <row r="100" spans="1:10" ht="15.75" customHeight="1">
      <c r="A100" s="169"/>
      <c r="B100" s="157"/>
      <c r="C100" s="160"/>
      <c r="D100" s="15" t="s">
        <v>65</v>
      </c>
      <c r="E100" s="14">
        <v>0</v>
      </c>
      <c r="F100" s="14">
        <v>0</v>
      </c>
      <c r="G100" s="129"/>
      <c r="H100" s="131"/>
      <c r="I100" s="131"/>
      <c r="J100" s="129"/>
    </row>
    <row r="101" spans="1:10" ht="15.75" customHeight="1">
      <c r="A101" s="169"/>
      <c r="B101" s="157"/>
      <c r="C101" s="160"/>
      <c r="D101" s="15" t="s">
        <v>22</v>
      </c>
      <c r="E101" s="14">
        <f>E106+E110</f>
        <v>77052.58</v>
      </c>
      <c r="F101" s="14">
        <f>F106+F110</f>
        <v>68303.77399999999</v>
      </c>
      <c r="G101" s="129"/>
      <c r="H101" s="131"/>
      <c r="I101" s="131"/>
      <c r="J101" s="129"/>
    </row>
    <row r="102" spans="1:10" ht="15.75" customHeight="1">
      <c r="A102" s="169"/>
      <c r="B102" s="157"/>
      <c r="C102" s="165"/>
      <c r="D102" s="15" t="s">
        <v>66</v>
      </c>
      <c r="E102" s="14">
        <v>0</v>
      </c>
      <c r="F102" s="14">
        <v>0</v>
      </c>
      <c r="G102" s="129"/>
      <c r="H102" s="131"/>
      <c r="I102" s="131"/>
      <c r="J102" s="129"/>
    </row>
    <row r="103" spans="1:10" ht="15.75" customHeight="1">
      <c r="A103" s="169"/>
      <c r="B103" s="157" t="s">
        <v>180</v>
      </c>
      <c r="C103" s="159" t="s">
        <v>23</v>
      </c>
      <c r="D103" s="15" t="s">
        <v>56</v>
      </c>
      <c r="E103" s="14">
        <f>E104+E105+E106+E107</f>
        <v>355230.5</v>
      </c>
      <c r="F103" s="14">
        <f>F104+F105+F106+F107</f>
        <v>346481.69400000002</v>
      </c>
      <c r="G103" s="129"/>
      <c r="H103" s="131"/>
      <c r="I103" s="131"/>
      <c r="J103" s="129"/>
    </row>
    <row r="104" spans="1:10" ht="15.75" customHeight="1">
      <c r="A104" s="169"/>
      <c r="B104" s="157"/>
      <c r="C104" s="160"/>
      <c r="D104" s="15" t="s">
        <v>20</v>
      </c>
      <c r="E104" s="14">
        <f>E112+E120+E125</f>
        <v>278424.40000000002</v>
      </c>
      <c r="F104" s="14">
        <f>F112+F120+F125</f>
        <v>278424.40000000002</v>
      </c>
      <c r="G104" s="129"/>
      <c r="H104" s="131"/>
      <c r="I104" s="131"/>
      <c r="J104" s="129"/>
    </row>
    <row r="105" spans="1:10" ht="15.75" customHeight="1">
      <c r="A105" s="169"/>
      <c r="B105" s="157"/>
      <c r="C105" s="160"/>
      <c r="D105" s="15" t="s">
        <v>65</v>
      </c>
      <c r="E105" s="14">
        <v>0</v>
      </c>
      <c r="F105" s="27">
        <v>0</v>
      </c>
      <c r="G105" s="129"/>
      <c r="H105" s="131"/>
      <c r="I105" s="131"/>
      <c r="J105" s="129"/>
    </row>
    <row r="106" spans="1:10" ht="15.75" customHeight="1">
      <c r="A106" s="169"/>
      <c r="B106" s="157"/>
      <c r="C106" s="160"/>
      <c r="D106" s="15" t="s">
        <v>22</v>
      </c>
      <c r="E106" s="14">
        <f>E114+E122+E127</f>
        <v>76806.100000000006</v>
      </c>
      <c r="F106" s="14">
        <f>F114+F122+F127</f>
        <v>68057.293999999994</v>
      </c>
      <c r="G106" s="129"/>
      <c r="H106" s="131"/>
      <c r="I106" s="131"/>
      <c r="J106" s="129"/>
    </row>
    <row r="107" spans="1:10" ht="15.75" customHeight="1">
      <c r="A107" s="169"/>
      <c r="B107" s="157"/>
      <c r="C107" s="165"/>
      <c r="D107" s="15" t="s">
        <v>66</v>
      </c>
      <c r="E107" s="14">
        <v>0</v>
      </c>
      <c r="F107" s="27">
        <v>0</v>
      </c>
      <c r="G107" s="129"/>
      <c r="H107" s="131"/>
      <c r="I107" s="131"/>
      <c r="J107" s="129"/>
    </row>
    <row r="108" spans="1:10" ht="15.75" customHeight="1">
      <c r="A108" s="169"/>
      <c r="B108" s="148" t="s">
        <v>178</v>
      </c>
      <c r="C108" s="40"/>
      <c r="D108" s="15" t="s">
        <v>56</v>
      </c>
      <c r="E108" s="14">
        <f>E109+E110</f>
        <v>246.48</v>
      </c>
      <c r="F108" s="14">
        <f>F109+F110</f>
        <v>246.48</v>
      </c>
      <c r="G108" s="129"/>
      <c r="H108" s="131"/>
      <c r="I108" s="131"/>
      <c r="J108" s="129"/>
    </row>
    <row r="109" spans="1:10" ht="15.75" customHeight="1">
      <c r="A109" s="169"/>
      <c r="B109" s="149"/>
      <c r="C109" s="40"/>
      <c r="D109" s="15" t="s">
        <v>20</v>
      </c>
      <c r="E109" s="14">
        <f>E117+E130</f>
        <v>0</v>
      </c>
      <c r="F109" s="14">
        <f>F117+F130</f>
        <v>0</v>
      </c>
      <c r="G109" s="129"/>
      <c r="H109" s="131"/>
      <c r="I109" s="131"/>
      <c r="J109" s="129"/>
    </row>
    <row r="110" spans="1:10" ht="15.75" customHeight="1">
      <c r="A110" s="168"/>
      <c r="B110" s="150"/>
      <c r="C110" s="40"/>
      <c r="D110" s="15" t="s">
        <v>22</v>
      </c>
      <c r="E110" s="14">
        <f>E118+E131</f>
        <v>246.48</v>
      </c>
      <c r="F110" s="14">
        <f>F118+F131</f>
        <v>246.48</v>
      </c>
      <c r="G110" s="129"/>
      <c r="H110" s="131"/>
      <c r="I110" s="131"/>
      <c r="J110" s="129"/>
    </row>
    <row r="111" spans="1:10" ht="15.75" customHeight="1">
      <c r="A111" s="167" t="s">
        <v>77</v>
      </c>
      <c r="B111" s="157" t="s">
        <v>179</v>
      </c>
      <c r="C111" s="159" t="s">
        <v>23</v>
      </c>
      <c r="D111" s="15" t="s">
        <v>56</v>
      </c>
      <c r="E111" s="14">
        <f>E112+E113+E114+E115</f>
        <v>354161.5</v>
      </c>
      <c r="F111" s="14">
        <f>F112+F113+F114+F115</f>
        <v>345412.69400000002</v>
      </c>
      <c r="G111" s="129"/>
      <c r="H111" s="131"/>
      <c r="I111" s="131"/>
      <c r="J111" s="129"/>
    </row>
    <row r="112" spans="1:10" ht="15.75" customHeight="1">
      <c r="A112" s="169"/>
      <c r="B112" s="157"/>
      <c r="C112" s="160"/>
      <c r="D112" s="15" t="s">
        <v>20</v>
      </c>
      <c r="E112" s="14">
        <v>277355.40000000002</v>
      </c>
      <c r="F112" s="14">
        <v>277355.40000000002</v>
      </c>
      <c r="G112" s="129"/>
      <c r="H112" s="131"/>
      <c r="I112" s="131"/>
      <c r="J112" s="129"/>
    </row>
    <row r="113" spans="1:10" ht="15.75" customHeight="1">
      <c r="A113" s="169"/>
      <c r="B113" s="157"/>
      <c r="C113" s="160"/>
      <c r="D113" s="15" t="s">
        <v>65</v>
      </c>
      <c r="E113" s="14">
        <v>0</v>
      </c>
      <c r="F113" s="27">
        <v>0</v>
      </c>
      <c r="G113" s="129"/>
      <c r="H113" s="131"/>
      <c r="I113" s="131"/>
      <c r="J113" s="129"/>
    </row>
    <row r="114" spans="1:10" ht="15.75" customHeight="1">
      <c r="A114" s="169"/>
      <c r="B114" s="157"/>
      <c r="C114" s="160"/>
      <c r="D114" s="15" t="s">
        <v>22</v>
      </c>
      <c r="E114" s="14">
        <v>76806.100000000006</v>
      </c>
      <c r="F114" s="14">
        <v>68057.293999999994</v>
      </c>
      <c r="G114" s="129"/>
      <c r="H114" s="131"/>
      <c r="I114" s="131"/>
      <c r="J114" s="129"/>
    </row>
    <row r="115" spans="1:10" ht="15.75" customHeight="1">
      <c r="A115" s="169"/>
      <c r="B115" s="157"/>
      <c r="C115" s="165"/>
      <c r="D115" s="15" t="s">
        <v>66</v>
      </c>
      <c r="E115" s="14">
        <v>0</v>
      </c>
      <c r="F115" s="27">
        <v>0</v>
      </c>
      <c r="G115" s="129"/>
      <c r="H115" s="131"/>
      <c r="I115" s="131"/>
      <c r="J115" s="129"/>
    </row>
    <row r="116" spans="1:10" ht="15.75" customHeight="1">
      <c r="A116" s="169"/>
      <c r="B116" s="148" t="s">
        <v>178</v>
      </c>
      <c r="C116" s="40"/>
      <c r="D116" s="15" t="s">
        <v>56</v>
      </c>
      <c r="E116" s="14">
        <f>E117+E118</f>
        <v>246.48</v>
      </c>
      <c r="F116" s="14">
        <f>F117+F118</f>
        <v>246.48</v>
      </c>
      <c r="G116" s="129"/>
      <c r="H116" s="131"/>
      <c r="I116" s="131"/>
      <c r="J116" s="129"/>
    </row>
    <row r="117" spans="1:10" ht="15.75" customHeight="1">
      <c r="A117" s="169"/>
      <c r="B117" s="149"/>
      <c r="C117" s="40"/>
      <c r="D117" s="15" t="s">
        <v>20</v>
      </c>
      <c r="E117" s="14">
        <v>0</v>
      </c>
      <c r="F117" s="14">
        <v>0</v>
      </c>
      <c r="G117" s="129"/>
      <c r="H117" s="131"/>
      <c r="I117" s="131"/>
      <c r="J117" s="129"/>
    </row>
    <row r="118" spans="1:10" ht="15.75" customHeight="1">
      <c r="A118" s="168"/>
      <c r="B118" s="150"/>
      <c r="C118" s="40"/>
      <c r="D118" s="15" t="s">
        <v>22</v>
      </c>
      <c r="E118" s="14">
        <v>246.48</v>
      </c>
      <c r="F118" s="27">
        <v>246.48</v>
      </c>
      <c r="G118" s="129"/>
      <c r="H118" s="131"/>
      <c r="I118" s="131"/>
      <c r="J118" s="129"/>
    </row>
    <row r="119" spans="1:10" ht="15.75" customHeight="1">
      <c r="A119" s="226" t="s">
        <v>78</v>
      </c>
      <c r="B119" s="157" t="s">
        <v>3</v>
      </c>
      <c r="C119" s="159" t="s">
        <v>23</v>
      </c>
      <c r="D119" s="15" t="s">
        <v>56</v>
      </c>
      <c r="E119" s="14">
        <f>E120+E121+E122+E123</f>
        <v>1069</v>
      </c>
      <c r="F119" s="14">
        <f>F120+F121+F122+F123</f>
        <v>1069</v>
      </c>
      <c r="G119" s="129"/>
      <c r="H119" s="131"/>
      <c r="I119" s="131"/>
      <c r="J119" s="129"/>
    </row>
    <row r="120" spans="1:10" ht="15.75" customHeight="1">
      <c r="A120" s="226"/>
      <c r="B120" s="157"/>
      <c r="C120" s="160"/>
      <c r="D120" s="15" t="s">
        <v>20</v>
      </c>
      <c r="E120" s="14">
        <v>1069</v>
      </c>
      <c r="F120" s="14">
        <v>1069</v>
      </c>
      <c r="G120" s="129"/>
      <c r="H120" s="131"/>
      <c r="I120" s="131"/>
      <c r="J120" s="129"/>
    </row>
    <row r="121" spans="1:10" ht="15.75" customHeight="1">
      <c r="A121" s="226"/>
      <c r="B121" s="157"/>
      <c r="C121" s="160"/>
      <c r="D121" s="15" t="s">
        <v>65</v>
      </c>
      <c r="E121" s="14">
        <v>0</v>
      </c>
      <c r="F121" s="14">
        <v>0</v>
      </c>
      <c r="G121" s="129"/>
      <c r="H121" s="131"/>
      <c r="I121" s="131"/>
      <c r="J121" s="129"/>
    </row>
    <row r="122" spans="1:10" ht="15.75" customHeight="1">
      <c r="A122" s="226"/>
      <c r="B122" s="157"/>
      <c r="C122" s="160"/>
      <c r="D122" s="15" t="s">
        <v>22</v>
      </c>
      <c r="E122" s="14">
        <v>0</v>
      </c>
      <c r="F122" s="14">
        <v>0</v>
      </c>
      <c r="G122" s="129"/>
      <c r="H122" s="131"/>
      <c r="I122" s="131"/>
      <c r="J122" s="129"/>
    </row>
    <row r="123" spans="1:10" ht="15.75" customHeight="1">
      <c r="A123" s="226"/>
      <c r="B123" s="157"/>
      <c r="C123" s="165"/>
      <c r="D123" s="15" t="s">
        <v>66</v>
      </c>
      <c r="E123" s="14">
        <v>0</v>
      </c>
      <c r="F123" s="14">
        <v>0</v>
      </c>
      <c r="G123" s="129"/>
      <c r="H123" s="131"/>
      <c r="I123" s="131"/>
      <c r="J123" s="129"/>
    </row>
    <row r="124" spans="1:10" ht="15.75" customHeight="1">
      <c r="A124" s="223" t="s">
        <v>184</v>
      </c>
      <c r="B124" s="157" t="s">
        <v>6</v>
      </c>
      <c r="C124" s="159" t="s">
        <v>23</v>
      </c>
      <c r="D124" s="15" t="s">
        <v>56</v>
      </c>
      <c r="E124" s="14">
        <f>E125+E126+E127+E128</f>
        <v>0</v>
      </c>
      <c r="F124" s="14">
        <f>F125+F126+F127+F128</f>
        <v>0</v>
      </c>
      <c r="G124" s="129"/>
      <c r="H124" s="131"/>
      <c r="I124" s="131"/>
      <c r="J124" s="129"/>
    </row>
    <row r="125" spans="1:10" ht="15.75" customHeight="1">
      <c r="A125" s="224"/>
      <c r="B125" s="157"/>
      <c r="C125" s="160"/>
      <c r="D125" s="15" t="s">
        <v>20</v>
      </c>
      <c r="E125" s="14">
        <v>0</v>
      </c>
      <c r="F125" s="14">
        <v>0</v>
      </c>
      <c r="G125" s="129"/>
      <c r="H125" s="131"/>
      <c r="I125" s="131"/>
      <c r="J125" s="129"/>
    </row>
    <row r="126" spans="1:10" ht="15.75" customHeight="1">
      <c r="A126" s="224"/>
      <c r="B126" s="157"/>
      <c r="C126" s="160"/>
      <c r="D126" s="15" t="s">
        <v>65</v>
      </c>
      <c r="E126" s="14">
        <v>0</v>
      </c>
      <c r="F126" s="27">
        <v>0</v>
      </c>
      <c r="G126" s="129"/>
      <c r="H126" s="131"/>
      <c r="I126" s="131"/>
      <c r="J126" s="129"/>
    </row>
    <row r="127" spans="1:10" ht="15.75" customHeight="1">
      <c r="A127" s="224"/>
      <c r="B127" s="157"/>
      <c r="C127" s="160"/>
      <c r="D127" s="15" t="s">
        <v>22</v>
      </c>
      <c r="E127" s="14">
        <v>0</v>
      </c>
      <c r="F127" s="27">
        <v>0</v>
      </c>
      <c r="G127" s="129"/>
      <c r="H127" s="131"/>
      <c r="I127" s="131"/>
      <c r="J127" s="129"/>
    </row>
    <row r="128" spans="1:10" ht="15.75" customHeight="1">
      <c r="A128" s="224"/>
      <c r="B128" s="157"/>
      <c r="C128" s="165"/>
      <c r="D128" s="15" t="s">
        <v>66</v>
      </c>
      <c r="E128" s="14">
        <v>0</v>
      </c>
      <c r="F128" s="27">
        <v>0</v>
      </c>
      <c r="G128" s="129"/>
      <c r="H128" s="131"/>
      <c r="I128" s="131"/>
      <c r="J128" s="129"/>
    </row>
    <row r="129" spans="1:10" ht="15.75" customHeight="1">
      <c r="A129" s="224"/>
      <c r="B129" s="148" t="s">
        <v>178</v>
      </c>
      <c r="C129" s="40"/>
      <c r="D129" s="15" t="s">
        <v>56</v>
      </c>
      <c r="E129" s="14">
        <f>E130+E131</f>
        <v>0</v>
      </c>
      <c r="F129" s="14">
        <f>F130+F131</f>
        <v>0</v>
      </c>
      <c r="G129" s="129"/>
      <c r="H129" s="131"/>
      <c r="I129" s="131"/>
      <c r="J129" s="129"/>
    </row>
    <row r="130" spans="1:10" ht="15.75" customHeight="1">
      <c r="A130" s="224"/>
      <c r="B130" s="149"/>
      <c r="C130" s="40"/>
      <c r="D130" s="15" t="s">
        <v>20</v>
      </c>
      <c r="E130" s="14">
        <v>0</v>
      </c>
      <c r="F130" s="14">
        <v>0</v>
      </c>
      <c r="G130" s="129"/>
      <c r="H130" s="131"/>
      <c r="I130" s="131"/>
      <c r="J130" s="129"/>
    </row>
    <row r="131" spans="1:10" ht="15.75" customHeight="1">
      <c r="A131" s="225"/>
      <c r="B131" s="150"/>
      <c r="C131" s="40"/>
      <c r="D131" s="15" t="s">
        <v>22</v>
      </c>
      <c r="E131" s="14">
        <v>0</v>
      </c>
      <c r="F131" s="27">
        <v>0</v>
      </c>
      <c r="G131" s="130"/>
      <c r="H131" s="132"/>
      <c r="I131" s="132"/>
      <c r="J131" s="130"/>
    </row>
    <row r="132" spans="1:10" ht="15.75" customHeight="1">
      <c r="A132" s="158" t="s">
        <v>79</v>
      </c>
      <c r="B132" s="157" t="s">
        <v>3</v>
      </c>
      <c r="C132" s="159" t="s">
        <v>23</v>
      </c>
      <c r="D132" s="20" t="s">
        <v>56</v>
      </c>
      <c r="E132" s="21">
        <f>E133+E134+E135+E136</f>
        <v>0</v>
      </c>
      <c r="F132" s="21">
        <f>F133+F134+F135+F136</f>
        <v>0</v>
      </c>
      <c r="G132" s="128" t="s">
        <v>21</v>
      </c>
      <c r="H132" s="128">
        <v>0</v>
      </c>
      <c r="I132" s="128">
        <v>0</v>
      </c>
      <c r="J132" s="128"/>
    </row>
    <row r="133" spans="1:10" ht="15.75" customHeight="1">
      <c r="A133" s="158"/>
      <c r="B133" s="157"/>
      <c r="C133" s="160"/>
      <c r="D133" s="15" t="s">
        <v>20</v>
      </c>
      <c r="E133" s="14">
        <v>0</v>
      </c>
      <c r="F133" s="14">
        <v>0</v>
      </c>
      <c r="G133" s="129"/>
      <c r="H133" s="129"/>
      <c r="I133" s="129"/>
      <c r="J133" s="129"/>
    </row>
    <row r="134" spans="1:10" ht="15.75" customHeight="1">
      <c r="A134" s="158"/>
      <c r="B134" s="157"/>
      <c r="C134" s="160"/>
      <c r="D134" s="15" t="s">
        <v>65</v>
      </c>
      <c r="E134" s="14">
        <v>0</v>
      </c>
      <c r="F134" s="14">
        <v>0</v>
      </c>
      <c r="G134" s="129"/>
      <c r="H134" s="129"/>
      <c r="I134" s="129"/>
      <c r="J134" s="129"/>
    </row>
    <row r="135" spans="1:10" ht="15.75" customHeight="1">
      <c r="A135" s="158"/>
      <c r="B135" s="157"/>
      <c r="C135" s="160"/>
      <c r="D135" s="15" t="s">
        <v>22</v>
      </c>
      <c r="E135" s="14">
        <v>0</v>
      </c>
      <c r="F135" s="14">
        <v>0</v>
      </c>
      <c r="G135" s="129"/>
      <c r="H135" s="129"/>
      <c r="I135" s="129"/>
      <c r="J135" s="129"/>
    </row>
    <row r="136" spans="1:10" ht="15.75" customHeight="1">
      <c r="A136" s="158"/>
      <c r="B136" s="157"/>
      <c r="C136" s="165"/>
      <c r="D136" s="15" t="s">
        <v>66</v>
      </c>
      <c r="E136" s="14">
        <v>0</v>
      </c>
      <c r="F136" s="14">
        <v>0</v>
      </c>
      <c r="G136" s="130"/>
      <c r="H136" s="130"/>
      <c r="I136" s="130"/>
      <c r="J136" s="130"/>
    </row>
    <row r="137" spans="1:10" ht="15.75" customHeight="1">
      <c r="A137" s="158" t="s">
        <v>80</v>
      </c>
      <c r="B137" s="157" t="s">
        <v>81</v>
      </c>
      <c r="C137" s="159" t="s">
        <v>23</v>
      </c>
      <c r="D137" s="20" t="s">
        <v>56</v>
      </c>
      <c r="E137" s="21">
        <f>E138+E139+E140+E141</f>
        <v>2358.1999999999998</v>
      </c>
      <c r="F137" s="21">
        <f>F138+F139+F140+F141</f>
        <v>2160.998</v>
      </c>
      <c r="G137" s="128" t="s">
        <v>2</v>
      </c>
      <c r="H137" s="128">
        <v>13</v>
      </c>
      <c r="I137" s="128">
        <v>13</v>
      </c>
      <c r="J137" s="124"/>
    </row>
    <row r="138" spans="1:10" ht="15.75" customHeight="1">
      <c r="A138" s="158"/>
      <c r="B138" s="157"/>
      <c r="C138" s="160"/>
      <c r="D138" s="15" t="s">
        <v>20</v>
      </c>
      <c r="E138" s="14">
        <f>E143+E148</f>
        <v>0</v>
      </c>
      <c r="F138" s="14">
        <f>F143+F148</f>
        <v>0</v>
      </c>
      <c r="G138" s="129"/>
      <c r="H138" s="129"/>
      <c r="I138" s="129"/>
      <c r="J138" s="125"/>
    </row>
    <row r="139" spans="1:10" ht="15.75" customHeight="1">
      <c r="A139" s="158"/>
      <c r="B139" s="157"/>
      <c r="C139" s="160"/>
      <c r="D139" s="15" t="s">
        <v>65</v>
      </c>
      <c r="E139" s="14">
        <f t="shared" ref="E139:F141" si="5">E144+E149</f>
        <v>0</v>
      </c>
      <c r="F139" s="14">
        <f t="shared" si="5"/>
        <v>0</v>
      </c>
      <c r="G139" s="129"/>
      <c r="H139" s="129"/>
      <c r="I139" s="129"/>
      <c r="J139" s="125"/>
    </row>
    <row r="140" spans="1:10" ht="15.75" customHeight="1">
      <c r="A140" s="158"/>
      <c r="B140" s="157"/>
      <c r="C140" s="160"/>
      <c r="D140" s="15" t="s">
        <v>22</v>
      </c>
      <c r="E140" s="14">
        <f>E145+E150</f>
        <v>2358.1999999999998</v>
      </c>
      <c r="F140" s="14">
        <f>F145+F150</f>
        <v>2160.998</v>
      </c>
      <c r="G140" s="129"/>
      <c r="H140" s="129"/>
      <c r="I140" s="129"/>
      <c r="J140" s="125"/>
    </row>
    <row r="141" spans="1:10" ht="15.75" customHeight="1">
      <c r="A141" s="158"/>
      <c r="B141" s="157"/>
      <c r="C141" s="165"/>
      <c r="D141" s="15" t="s">
        <v>66</v>
      </c>
      <c r="E141" s="14">
        <f t="shared" si="5"/>
        <v>0</v>
      </c>
      <c r="F141" s="15">
        <v>0</v>
      </c>
      <c r="G141" s="129"/>
      <c r="H141" s="129"/>
      <c r="I141" s="129"/>
      <c r="J141" s="125"/>
    </row>
    <row r="142" spans="1:10" ht="15.75" customHeight="1">
      <c r="A142" s="158" t="s">
        <v>82</v>
      </c>
      <c r="B142" s="157" t="s">
        <v>4</v>
      </c>
      <c r="C142" s="159" t="s">
        <v>23</v>
      </c>
      <c r="D142" s="15" t="s">
        <v>56</v>
      </c>
      <c r="E142" s="14">
        <f>E143+E144+E145+E146</f>
        <v>1399.8</v>
      </c>
      <c r="F142" s="14">
        <f>F143+F144+F145+F146</f>
        <v>1202.598</v>
      </c>
      <c r="G142" s="129"/>
      <c r="H142" s="129"/>
      <c r="I142" s="129"/>
      <c r="J142" s="128" t="s">
        <v>371</v>
      </c>
    </row>
    <row r="143" spans="1:10" ht="15.75" customHeight="1">
      <c r="A143" s="158"/>
      <c r="B143" s="157"/>
      <c r="C143" s="160"/>
      <c r="D143" s="15" t="s">
        <v>20</v>
      </c>
      <c r="E143" s="14">
        <v>0</v>
      </c>
      <c r="F143" s="14">
        <v>0</v>
      </c>
      <c r="G143" s="129"/>
      <c r="H143" s="129"/>
      <c r="I143" s="129"/>
      <c r="J143" s="129"/>
    </row>
    <row r="144" spans="1:10" ht="15.75" customHeight="1">
      <c r="A144" s="158"/>
      <c r="B144" s="157"/>
      <c r="C144" s="160"/>
      <c r="D144" s="15" t="s">
        <v>65</v>
      </c>
      <c r="E144" s="14">
        <v>0</v>
      </c>
      <c r="F144" s="14">
        <v>0</v>
      </c>
      <c r="G144" s="129"/>
      <c r="H144" s="129"/>
      <c r="I144" s="129"/>
      <c r="J144" s="129"/>
    </row>
    <row r="145" spans="1:10" ht="15.75" customHeight="1">
      <c r="A145" s="158"/>
      <c r="B145" s="157"/>
      <c r="C145" s="160"/>
      <c r="D145" s="15" t="s">
        <v>22</v>
      </c>
      <c r="E145" s="14">
        <v>1399.8</v>
      </c>
      <c r="F145" s="27">
        <f>1399.8-197.202</f>
        <v>1202.598</v>
      </c>
      <c r="G145" s="129"/>
      <c r="H145" s="129"/>
      <c r="I145" s="129"/>
      <c r="J145" s="129"/>
    </row>
    <row r="146" spans="1:10" ht="15.75" customHeight="1">
      <c r="A146" s="158"/>
      <c r="B146" s="157"/>
      <c r="C146" s="165"/>
      <c r="D146" s="15" t="s">
        <v>66</v>
      </c>
      <c r="E146" s="14">
        <v>0</v>
      </c>
      <c r="F146" s="15">
        <v>0</v>
      </c>
      <c r="G146" s="129"/>
      <c r="H146" s="129"/>
      <c r="I146" s="129"/>
      <c r="J146" s="130"/>
    </row>
    <row r="147" spans="1:10" ht="15.75" customHeight="1">
      <c r="A147" s="226" t="s">
        <v>237</v>
      </c>
      <c r="B147" s="157" t="s">
        <v>4</v>
      </c>
      <c r="C147" s="159" t="s">
        <v>23</v>
      </c>
      <c r="D147" s="15" t="s">
        <v>56</v>
      </c>
      <c r="E147" s="14">
        <f>E148+E149+E150+E151</f>
        <v>958.4</v>
      </c>
      <c r="F147" s="14">
        <f>F148+F149+F150+F151</f>
        <v>958.4</v>
      </c>
      <c r="G147" s="129"/>
      <c r="H147" s="129"/>
      <c r="I147" s="129"/>
      <c r="J147" s="125"/>
    </row>
    <row r="148" spans="1:10" ht="15.75" customHeight="1">
      <c r="A148" s="226"/>
      <c r="B148" s="157"/>
      <c r="C148" s="160"/>
      <c r="D148" s="15" t="s">
        <v>20</v>
      </c>
      <c r="E148" s="14">
        <v>0</v>
      </c>
      <c r="F148" s="14">
        <v>0</v>
      </c>
      <c r="G148" s="129"/>
      <c r="H148" s="129"/>
      <c r="I148" s="129"/>
      <c r="J148" s="125"/>
    </row>
    <row r="149" spans="1:10" ht="15.75" customHeight="1">
      <c r="A149" s="226"/>
      <c r="B149" s="157"/>
      <c r="C149" s="160"/>
      <c r="D149" s="15" t="s">
        <v>65</v>
      </c>
      <c r="E149" s="14">
        <v>0</v>
      </c>
      <c r="F149" s="14">
        <v>0</v>
      </c>
      <c r="G149" s="129"/>
      <c r="H149" s="129"/>
      <c r="I149" s="129"/>
      <c r="J149" s="125"/>
    </row>
    <row r="150" spans="1:10" ht="15.75" customHeight="1">
      <c r="A150" s="226"/>
      <c r="B150" s="157"/>
      <c r="C150" s="160"/>
      <c r="D150" s="15" t="s">
        <v>22</v>
      </c>
      <c r="E150" s="14">
        <v>958.4</v>
      </c>
      <c r="F150" s="14">
        <v>958.4</v>
      </c>
      <c r="G150" s="129"/>
      <c r="H150" s="129"/>
      <c r="I150" s="129"/>
      <c r="J150" s="125"/>
    </row>
    <row r="151" spans="1:10" ht="15.75" customHeight="1">
      <c r="A151" s="226"/>
      <c r="B151" s="157"/>
      <c r="C151" s="165"/>
      <c r="D151" s="15" t="s">
        <v>66</v>
      </c>
      <c r="E151" s="14">
        <v>0</v>
      </c>
      <c r="F151" s="14">
        <v>0</v>
      </c>
      <c r="G151" s="130"/>
      <c r="H151" s="130"/>
      <c r="I151" s="130"/>
      <c r="J151" s="126"/>
    </row>
    <row r="152" spans="1:10" ht="15.75" customHeight="1">
      <c r="A152" s="167" t="s">
        <v>83</v>
      </c>
      <c r="B152" s="209" t="s">
        <v>4</v>
      </c>
      <c r="C152" s="159" t="s">
        <v>23</v>
      </c>
      <c r="D152" s="20" t="s">
        <v>56</v>
      </c>
      <c r="E152" s="21">
        <f>E153+E154+E155+E156</f>
        <v>0</v>
      </c>
      <c r="F152" s="21">
        <f>F153+F154+F155+F156</f>
        <v>0</v>
      </c>
      <c r="G152" s="128" t="s">
        <v>5</v>
      </c>
      <c r="H152" s="128">
        <v>0</v>
      </c>
      <c r="I152" s="128">
        <v>0</v>
      </c>
      <c r="J152" s="128"/>
    </row>
    <row r="153" spans="1:10" ht="15.75" customHeight="1">
      <c r="A153" s="169"/>
      <c r="B153" s="209"/>
      <c r="C153" s="160"/>
      <c r="D153" s="15" t="s">
        <v>20</v>
      </c>
      <c r="E153" s="14">
        <v>0</v>
      </c>
      <c r="F153" s="14">
        <v>0</v>
      </c>
      <c r="G153" s="129"/>
      <c r="H153" s="129"/>
      <c r="I153" s="129"/>
      <c r="J153" s="129"/>
    </row>
    <row r="154" spans="1:10" ht="15.75" customHeight="1">
      <c r="A154" s="169"/>
      <c r="B154" s="209"/>
      <c r="C154" s="160"/>
      <c r="D154" s="15" t="s">
        <v>65</v>
      </c>
      <c r="E154" s="14">
        <v>0</v>
      </c>
      <c r="F154" s="14">
        <v>0</v>
      </c>
      <c r="G154" s="129"/>
      <c r="H154" s="129"/>
      <c r="I154" s="129"/>
      <c r="J154" s="129"/>
    </row>
    <row r="155" spans="1:10" ht="15.75" customHeight="1">
      <c r="A155" s="169"/>
      <c r="B155" s="209"/>
      <c r="C155" s="160"/>
      <c r="D155" s="15" t="s">
        <v>22</v>
      </c>
      <c r="E155" s="14">
        <v>0</v>
      </c>
      <c r="F155" s="14">
        <v>0</v>
      </c>
      <c r="G155" s="129"/>
      <c r="H155" s="129"/>
      <c r="I155" s="129"/>
      <c r="J155" s="129"/>
    </row>
    <row r="156" spans="1:10" ht="15.75" customHeight="1">
      <c r="A156" s="168"/>
      <c r="B156" s="209"/>
      <c r="C156" s="165"/>
      <c r="D156" s="15" t="s">
        <v>66</v>
      </c>
      <c r="E156" s="14">
        <v>0</v>
      </c>
      <c r="F156" s="14">
        <v>0</v>
      </c>
      <c r="G156" s="130"/>
      <c r="H156" s="130"/>
      <c r="I156" s="130"/>
      <c r="J156" s="130"/>
    </row>
    <row r="157" spans="1:10" ht="15.75" customHeight="1">
      <c r="A157" s="158" t="s">
        <v>84</v>
      </c>
      <c r="B157" s="209" t="s">
        <v>85</v>
      </c>
      <c r="C157" s="159" t="s">
        <v>23</v>
      </c>
      <c r="D157" s="20" t="s">
        <v>56</v>
      </c>
      <c r="E157" s="21">
        <f>E158+E159+E160+E161</f>
        <v>0</v>
      </c>
      <c r="F157" s="21">
        <f>F158+F159+F160+F161</f>
        <v>0</v>
      </c>
      <c r="G157" s="128" t="s">
        <v>2</v>
      </c>
      <c r="H157" s="128">
        <v>0</v>
      </c>
      <c r="I157" s="128">
        <v>0</v>
      </c>
      <c r="J157" s="128"/>
    </row>
    <row r="158" spans="1:10" ht="15.75" customHeight="1">
      <c r="A158" s="158"/>
      <c r="B158" s="209"/>
      <c r="C158" s="160"/>
      <c r="D158" s="15" t="s">
        <v>20</v>
      </c>
      <c r="E158" s="14">
        <v>0</v>
      </c>
      <c r="F158" s="14">
        <v>0</v>
      </c>
      <c r="G158" s="129"/>
      <c r="H158" s="129"/>
      <c r="I158" s="129"/>
      <c r="J158" s="129"/>
    </row>
    <row r="159" spans="1:10" ht="15.75" customHeight="1">
      <c r="A159" s="158"/>
      <c r="B159" s="209"/>
      <c r="C159" s="160"/>
      <c r="D159" s="15" t="s">
        <v>65</v>
      </c>
      <c r="E159" s="14">
        <v>0</v>
      </c>
      <c r="F159" s="14">
        <v>0</v>
      </c>
      <c r="G159" s="129"/>
      <c r="H159" s="129"/>
      <c r="I159" s="129"/>
      <c r="J159" s="129"/>
    </row>
    <row r="160" spans="1:10" ht="15.75" customHeight="1">
      <c r="A160" s="158"/>
      <c r="B160" s="209"/>
      <c r="C160" s="160"/>
      <c r="D160" s="15" t="s">
        <v>22</v>
      </c>
      <c r="E160" s="14">
        <v>0</v>
      </c>
      <c r="F160" s="14">
        <v>0</v>
      </c>
      <c r="G160" s="129"/>
      <c r="H160" s="129"/>
      <c r="I160" s="129"/>
      <c r="J160" s="129"/>
    </row>
    <row r="161" spans="1:13" ht="15.75" customHeight="1">
      <c r="A161" s="158"/>
      <c r="B161" s="209"/>
      <c r="C161" s="165"/>
      <c r="D161" s="15" t="s">
        <v>66</v>
      </c>
      <c r="E161" s="14">
        <v>0</v>
      </c>
      <c r="F161" s="14">
        <v>0</v>
      </c>
      <c r="G161" s="130"/>
      <c r="H161" s="130"/>
      <c r="I161" s="130"/>
      <c r="J161" s="130"/>
    </row>
    <row r="162" spans="1:13" ht="16.2">
      <c r="A162" s="194" t="s">
        <v>86</v>
      </c>
      <c r="B162" s="210" t="s">
        <v>87</v>
      </c>
      <c r="C162" s="198" t="s">
        <v>23</v>
      </c>
      <c r="D162" s="19" t="s">
        <v>56</v>
      </c>
      <c r="E162" s="13">
        <f>E163+E164+E165+E166</f>
        <v>690758.826</v>
      </c>
      <c r="F162" s="13">
        <f>F163+F164+F165+F166</f>
        <v>675986.16</v>
      </c>
      <c r="G162" s="133" t="s">
        <v>0</v>
      </c>
      <c r="H162" s="133" t="s">
        <v>0</v>
      </c>
      <c r="I162" s="133" t="s">
        <v>0</v>
      </c>
      <c r="J162" s="133" t="s">
        <v>0</v>
      </c>
    </row>
    <row r="163" spans="1:13" ht="41.4">
      <c r="A163" s="194"/>
      <c r="B163" s="210"/>
      <c r="C163" s="199"/>
      <c r="D163" s="1" t="s">
        <v>52</v>
      </c>
      <c r="E163" s="14">
        <f>E168+E188+E183</f>
        <v>502128.18000000005</v>
      </c>
      <c r="F163" s="14">
        <f>F168+F188+F183</f>
        <v>502124.73499999999</v>
      </c>
      <c r="G163" s="131"/>
      <c r="H163" s="131"/>
      <c r="I163" s="131"/>
      <c r="J163" s="131"/>
      <c r="L163" s="71"/>
    </row>
    <row r="164" spans="1:13" ht="45.75" customHeight="1">
      <c r="A164" s="194"/>
      <c r="B164" s="210"/>
      <c r="C164" s="199"/>
      <c r="D164" s="1" t="s">
        <v>53</v>
      </c>
      <c r="E164" s="14">
        <f>E169+E174+E184</f>
        <v>34650.090000000004</v>
      </c>
      <c r="F164" s="14">
        <f>F169+F174+F184</f>
        <v>33210.705999999998</v>
      </c>
      <c r="G164" s="131"/>
      <c r="H164" s="131"/>
      <c r="I164" s="131"/>
      <c r="J164" s="131"/>
    </row>
    <row r="165" spans="1:13" ht="41.4">
      <c r="A165" s="194"/>
      <c r="B165" s="210"/>
      <c r="C165" s="199"/>
      <c r="D165" s="1" t="s">
        <v>54</v>
      </c>
      <c r="E165" s="14">
        <f>E170+E190+E175+E185+E180</f>
        <v>153780.55599999998</v>
      </c>
      <c r="F165" s="14">
        <f>F170+F190+F175+F185+F180</f>
        <v>140450.71900000004</v>
      </c>
      <c r="G165" s="131"/>
      <c r="H165" s="131"/>
      <c r="I165" s="131"/>
      <c r="J165" s="131"/>
    </row>
    <row r="166" spans="1:13" ht="15.75" customHeight="1">
      <c r="A166" s="194"/>
      <c r="B166" s="210"/>
      <c r="C166" s="200"/>
      <c r="D166" s="15" t="s">
        <v>55</v>
      </c>
      <c r="E166" s="14">
        <f>E171+E191</f>
        <v>200</v>
      </c>
      <c r="F166" s="14">
        <f>F171</f>
        <v>200</v>
      </c>
      <c r="G166" s="132"/>
      <c r="H166" s="132"/>
      <c r="I166" s="132"/>
      <c r="J166" s="132"/>
    </row>
    <row r="167" spans="1:13">
      <c r="A167" s="194"/>
      <c r="B167" s="208" t="s">
        <v>10</v>
      </c>
      <c r="C167" s="188" t="s">
        <v>23</v>
      </c>
      <c r="D167" s="15" t="s">
        <v>56</v>
      </c>
      <c r="E167" s="17">
        <f>E168+E169+E170+E171</f>
        <v>687707.37599999993</v>
      </c>
      <c r="F167" s="17">
        <f>F168+F169+F170+F171</f>
        <v>672971.7</v>
      </c>
      <c r="G167" s="133" t="s">
        <v>0</v>
      </c>
      <c r="H167" s="133" t="s">
        <v>0</v>
      </c>
      <c r="I167" s="133" t="s">
        <v>0</v>
      </c>
      <c r="J167" s="133" t="s">
        <v>0</v>
      </c>
    </row>
    <row r="168" spans="1:13" ht="41.4">
      <c r="A168" s="194"/>
      <c r="B168" s="208"/>
      <c r="C168" s="189"/>
      <c r="D168" s="1" t="s">
        <v>52</v>
      </c>
      <c r="E168" s="14">
        <f>E198+E352+E373+E405+E438+E496-0.1</f>
        <v>502128.18000000005</v>
      </c>
      <c r="F168" s="14">
        <f>F198+F352+F373+F405+F438+F496</f>
        <v>502124.73499999999</v>
      </c>
      <c r="G168" s="131"/>
      <c r="H168" s="131"/>
      <c r="I168" s="131"/>
      <c r="J168" s="131"/>
    </row>
    <row r="169" spans="1:13" ht="45" customHeight="1">
      <c r="A169" s="194"/>
      <c r="B169" s="208"/>
      <c r="C169" s="189"/>
      <c r="D169" s="1" t="s">
        <v>53</v>
      </c>
      <c r="E169" s="14">
        <f>E199+E433+E495</f>
        <v>34650.090000000004</v>
      </c>
      <c r="F169" s="14">
        <f>F199+F433+F495</f>
        <v>33210.705999999998</v>
      </c>
      <c r="G169" s="131"/>
      <c r="H169" s="131"/>
      <c r="I169" s="131"/>
      <c r="J169" s="131"/>
      <c r="K169" s="71"/>
      <c r="M169" s="71"/>
    </row>
    <row r="170" spans="1:13" ht="41.4">
      <c r="A170" s="194"/>
      <c r="B170" s="208"/>
      <c r="C170" s="189"/>
      <c r="D170" s="1" t="s">
        <v>54</v>
      </c>
      <c r="E170" s="14">
        <f>E200+E351+E371+E404+E436+E475+E494-0.1</f>
        <v>150729.10599999997</v>
      </c>
      <c r="F170" s="14">
        <f>F200+F351+F371+F404+F436+F475+F494</f>
        <v>137436.25900000002</v>
      </c>
      <c r="G170" s="131"/>
      <c r="H170" s="131"/>
      <c r="I170" s="131"/>
      <c r="J170" s="131"/>
    </row>
    <row r="171" spans="1:13" ht="15.75" customHeight="1">
      <c r="A171" s="194"/>
      <c r="B171" s="208"/>
      <c r="C171" s="190"/>
      <c r="D171" s="15" t="s">
        <v>55</v>
      </c>
      <c r="E171" s="14">
        <f>E372</f>
        <v>200</v>
      </c>
      <c r="F171" s="14">
        <f>F372</f>
        <v>200</v>
      </c>
      <c r="G171" s="132"/>
      <c r="H171" s="132"/>
      <c r="I171" s="132"/>
      <c r="J171" s="132"/>
    </row>
    <row r="172" spans="1:13">
      <c r="A172" s="194"/>
      <c r="B172" s="208" t="s">
        <v>60</v>
      </c>
      <c r="C172" s="188" t="s">
        <v>23</v>
      </c>
      <c r="D172" s="15" t="s">
        <v>56</v>
      </c>
      <c r="E172" s="17">
        <f>E173+E174+E175+E176</f>
        <v>2603</v>
      </c>
      <c r="F172" s="17">
        <f>F173+F174+F175+F176</f>
        <v>2566.0100000000002</v>
      </c>
      <c r="G172" s="133" t="s">
        <v>0</v>
      </c>
      <c r="H172" s="133" t="s">
        <v>0</v>
      </c>
      <c r="I172" s="133" t="s">
        <v>0</v>
      </c>
      <c r="J172" s="133" t="s">
        <v>0</v>
      </c>
    </row>
    <row r="173" spans="1:13" ht="41.4">
      <c r="A173" s="194"/>
      <c r="B173" s="208"/>
      <c r="C173" s="189"/>
      <c r="D173" s="1" t="s">
        <v>52</v>
      </c>
      <c r="E173" s="14">
        <v>0</v>
      </c>
      <c r="F173" s="14">
        <v>0</v>
      </c>
      <c r="G173" s="131"/>
      <c r="H173" s="131"/>
      <c r="I173" s="131"/>
      <c r="J173" s="131"/>
    </row>
    <row r="174" spans="1:13" ht="45" customHeight="1">
      <c r="A174" s="194"/>
      <c r="B174" s="208"/>
      <c r="C174" s="189"/>
      <c r="D174" s="1" t="s">
        <v>53</v>
      </c>
      <c r="E174" s="14">
        <f>E204</f>
        <v>0</v>
      </c>
      <c r="F174" s="14">
        <f>F204</f>
        <v>0</v>
      </c>
      <c r="G174" s="131"/>
      <c r="H174" s="131"/>
      <c r="I174" s="131"/>
      <c r="J174" s="131"/>
    </row>
    <row r="175" spans="1:13" ht="41.4">
      <c r="A175" s="194"/>
      <c r="B175" s="208"/>
      <c r="C175" s="189"/>
      <c r="D175" s="1" t="s">
        <v>54</v>
      </c>
      <c r="E175" s="14">
        <f>E477+E353</f>
        <v>2603</v>
      </c>
      <c r="F175" s="14">
        <f>F477+F353</f>
        <v>2566.0100000000002</v>
      </c>
      <c r="G175" s="131"/>
      <c r="H175" s="131"/>
      <c r="I175" s="131"/>
      <c r="J175" s="131"/>
    </row>
    <row r="176" spans="1:13" ht="15.75" customHeight="1">
      <c r="A176" s="194"/>
      <c r="B176" s="208"/>
      <c r="C176" s="190"/>
      <c r="D176" s="15" t="s">
        <v>55</v>
      </c>
      <c r="E176" s="14"/>
      <c r="F176" s="14"/>
      <c r="G176" s="132"/>
      <c r="H176" s="132"/>
      <c r="I176" s="132"/>
      <c r="J176" s="132"/>
    </row>
    <row r="177" spans="1:10">
      <c r="A177" s="194"/>
      <c r="B177" s="208" t="s">
        <v>148</v>
      </c>
      <c r="C177" s="188" t="s">
        <v>23</v>
      </c>
      <c r="D177" s="15" t="s">
        <v>56</v>
      </c>
      <c r="E177" s="17">
        <f>E178+E179+E180+E181</f>
        <v>22</v>
      </c>
      <c r="F177" s="17">
        <f>F178+F179+F180+F181</f>
        <v>22</v>
      </c>
      <c r="G177" s="133" t="s">
        <v>0</v>
      </c>
      <c r="H177" s="133" t="s">
        <v>0</v>
      </c>
      <c r="I177" s="133" t="s">
        <v>0</v>
      </c>
      <c r="J177" s="133" t="s">
        <v>0</v>
      </c>
    </row>
    <row r="178" spans="1:10" ht="41.4">
      <c r="A178" s="194"/>
      <c r="B178" s="208"/>
      <c r="C178" s="189"/>
      <c r="D178" s="1" t="s">
        <v>52</v>
      </c>
      <c r="E178" s="14">
        <v>0</v>
      </c>
      <c r="F178" s="14">
        <v>0</v>
      </c>
      <c r="G178" s="131"/>
      <c r="H178" s="131"/>
      <c r="I178" s="131"/>
      <c r="J178" s="131"/>
    </row>
    <row r="179" spans="1:10" ht="45" customHeight="1">
      <c r="A179" s="194"/>
      <c r="B179" s="208"/>
      <c r="C179" s="189"/>
      <c r="D179" s="1" t="s">
        <v>53</v>
      </c>
      <c r="E179" s="14">
        <v>0</v>
      </c>
      <c r="F179" s="14">
        <f>F209</f>
        <v>0</v>
      </c>
      <c r="G179" s="131"/>
      <c r="H179" s="131"/>
      <c r="I179" s="131"/>
      <c r="J179" s="131"/>
    </row>
    <row r="180" spans="1:10" ht="41.4">
      <c r="A180" s="194"/>
      <c r="B180" s="208"/>
      <c r="C180" s="189"/>
      <c r="D180" s="1" t="s">
        <v>54</v>
      </c>
      <c r="E180" s="14">
        <f>E476</f>
        <v>22</v>
      </c>
      <c r="F180" s="14">
        <f>F476</f>
        <v>22</v>
      </c>
      <c r="G180" s="131"/>
      <c r="H180" s="131"/>
      <c r="I180" s="131"/>
      <c r="J180" s="131"/>
    </row>
    <row r="181" spans="1:10" ht="15.75" customHeight="1">
      <c r="A181" s="194"/>
      <c r="B181" s="208"/>
      <c r="C181" s="190"/>
      <c r="D181" s="15" t="s">
        <v>55</v>
      </c>
      <c r="E181" s="14"/>
      <c r="F181" s="14"/>
      <c r="G181" s="132"/>
      <c r="H181" s="132"/>
      <c r="I181" s="132"/>
      <c r="J181" s="132"/>
    </row>
    <row r="182" spans="1:10">
      <c r="A182" s="194"/>
      <c r="B182" s="208" t="s">
        <v>69</v>
      </c>
      <c r="C182" s="188" t="s">
        <v>23</v>
      </c>
      <c r="D182" s="15" t="s">
        <v>56</v>
      </c>
      <c r="E182" s="17">
        <f>E183+E184+E185+E186</f>
        <v>426.45</v>
      </c>
      <c r="F182" s="17">
        <f>F183+F184+F185+F186</f>
        <v>426.45</v>
      </c>
      <c r="G182" s="133" t="s">
        <v>0</v>
      </c>
      <c r="H182" s="133" t="s">
        <v>0</v>
      </c>
      <c r="I182" s="133" t="s">
        <v>0</v>
      </c>
      <c r="J182" s="133" t="s">
        <v>0</v>
      </c>
    </row>
    <row r="183" spans="1:10" ht="41.4">
      <c r="A183" s="194"/>
      <c r="B183" s="208"/>
      <c r="C183" s="189"/>
      <c r="D183" s="1" t="s">
        <v>52</v>
      </c>
      <c r="E183" s="14">
        <f>E409+E208</f>
        <v>0</v>
      </c>
      <c r="F183" s="14">
        <f>F409+F208</f>
        <v>0</v>
      </c>
      <c r="G183" s="131"/>
      <c r="H183" s="131"/>
      <c r="I183" s="131"/>
      <c r="J183" s="131"/>
    </row>
    <row r="184" spans="1:10" ht="45" customHeight="1">
      <c r="A184" s="194"/>
      <c r="B184" s="208"/>
      <c r="C184" s="189"/>
      <c r="D184" s="1" t="s">
        <v>53</v>
      </c>
      <c r="E184" s="14">
        <f>E408</f>
        <v>0</v>
      </c>
      <c r="F184" s="14">
        <f>F408</f>
        <v>0</v>
      </c>
      <c r="G184" s="131"/>
      <c r="H184" s="131"/>
      <c r="I184" s="131"/>
      <c r="J184" s="131"/>
    </row>
    <row r="185" spans="1:10" ht="41.4">
      <c r="A185" s="194"/>
      <c r="B185" s="208"/>
      <c r="C185" s="189"/>
      <c r="D185" s="1" t="s">
        <v>54</v>
      </c>
      <c r="E185" s="14">
        <f>E407+E210</f>
        <v>426.45</v>
      </c>
      <c r="F185" s="14">
        <f>F407+F210</f>
        <v>426.45</v>
      </c>
      <c r="G185" s="131"/>
      <c r="H185" s="131"/>
      <c r="I185" s="131"/>
      <c r="J185" s="131"/>
    </row>
    <row r="186" spans="1:10" ht="15.75" customHeight="1">
      <c r="A186" s="194"/>
      <c r="B186" s="208"/>
      <c r="C186" s="190"/>
      <c r="D186" s="15" t="s">
        <v>55</v>
      </c>
      <c r="E186" s="14"/>
      <c r="F186" s="14"/>
      <c r="G186" s="132"/>
      <c r="H186" s="132"/>
      <c r="I186" s="132"/>
      <c r="J186" s="132"/>
    </row>
    <row r="187" spans="1:10">
      <c r="A187" s="194"/>
      <c r="B187" s="208" t="s">
        <v>88</v>
      </c>
      <c r="C187" s="188" t="s">
        <v>23</v>
      </c>
      <c r="D187" s="15" t="s">
        <v>56</v>
      </c>
      <c r="E187" s="17">
        <f>E188+E189+E190+E191</f>
        <v>0</v>
      </c>
      <c r="F187" s="17">
        <f>F188+F189+F190+F191</f>
        <v>0</v>
      </c>
      <c r="G187" s="133" t="s">
        <v>0</v>
      </c>
      <c r="H187" s="133" t="s">
        <v>0</v>
      </c>
      <c r="I187" s="133" t="s">
        <v>0</v>
      </c>
      <c r="J187" s="133" t="s">
        <v>0</v>
      </c>
    </row>
    <row r="188" spans="1:10" ht="41.4">
      <c r="A188" s="194"/>
      <c r="B188" s="208"/>
      <c r="C188" s="189"/>
      <c r="D188" s="1" t="s">
        <v>52</v>
      </c>
      <c r="E188" s="14">
        <f>E203+E376+E412+E452+E441</f>
        <v>0</v>
      </c>
      <c r="F188" s="14">
        <f>F203+F376+F412+F452+F441</f>
        <v>0</v>
      </c>
      <c r="G188" s="131"/>
      <c r="H188" s="131"/>
      <c r="I188" s="131"/>
      <c r="J188" s="131"/>
    </row>
    <row r="189" spans="1:10" ht="45" customHeight="1">
      <c r="A189" s="194"/>
      <c r="B189" s="208"/>
      <c r="C189" s="189"/>
      <c r="D189" s="1" t="s">
        <v>53</v>
      </c>
      <c r="E189" s="14">
        <f>E204</f>
        <v>0</v>
      </c>
      <c r="F189" s="14">
        <f>F204</f>
        <v>0</v>
      </c>
      <c r="G189" s="131"/>
      <c r="H189" s="131"/>
      <c r="I189" s="131"/>
      <c r="J189" s="131"/>
    </row>
    <row r="190" spans="1:10" ht="41.4">
      <c r="A190" s="194"/>
      <c r="B190" s="208"/>
      <c r="C190" s="189"/>
      <c r="D190" s="1" t="s">
        <v>54</v>
      </c>
      <c r="E190" s="14">
        <f>E205+E375+E411+E440</f>
        <v>0</v>
      </c>
      <c r="F190" s="14">
        <f>F205+F375+F411+F440</f>
        <v>0</v>
      </c>
      <c r="G190" s="131"/>
      <c r="H190" s="131"/>
      <c r="I190" s="131"/>
      <c r="J190" s="131"/>
    </row>
    <row r="191" spans="1:10" ht="15.75" customHeight="1">
      <c r="A191" s="194"/>
      <c r="B191" s="208"/>
      <c r="C191" s="190"/>
      <c r="D191" s="15" t="s">
        <v>55</v>
      </c>
      <c r="E191" s="14"/>
      <c r="F191" s="14"/>
      <c r="G191" s="132"/>
      <c r="H191" s="132"/>
      <c r="I191" s="132"/>
      <c r="J191" s="132"/>
    </row>
    <row r="192" spans="1:10" ht="15.75" customHeight="1">
      <c r="A192" s="195" t="s">
        <v>89</v>
      </c>
      <c r="B192" s="210" t="s">
        <v>87</v>
      </c>
      <c r="C192" s="198" t="s">
        <v>23</v>
      </c>
      <c r="D192" s="15" t="s">
        <v>56</v>
      </c>
      <c r="E192" s="17">
        <f>E193+E194+E195+E196</f>
        <v>634488.42599999998</v>
      </c>
      <c r="F192" s="17">
        <f>F193+F194+F195+F196</f>
        <v>621512.91899999999</v>
      </c>
      <c r="G192" s="133" t="s">
        <v>0</v>
      </c>
      <c r="H192" s="133" t="s">
        <v>0</v>
      </c>
      <c r="I192" s="133" t="s">
        <v>0</v>
      </c>
      <c r="J192" s="133" t="s">
        <v>0</v>
      </c>
    </row>
    <row r="193" spans="1:10" ht="15.75" customHeight="1">
      <c r="A193" s="196"/>
      <c r="B193" s="210"/>
      <c r="C193" s="199"/>
      <c r="D193" s="15" t="s">
        <v>20</v>
      </c>
      <c r="E193" s="14">
        <f>E198+E203+E208</f>
        <v>488734.08</v>
      </c>
      <c r="F193" s="14">
        <f>F198+F203+F208</f>
        <v>488734</v>
      </c>
      <c r="G193" s="131"/>
      <c r="H193" s="131"/>
      <c r="I193" s="131"/>
      <c r="J193" s="131"/>
    </row>
    <row r="194" spans="1:10" ht="15.75" customHeight="1">
      <c r="A194" s="196"/>
      <c r="B194" s="210"/>
      <c r="C194" s="199"/>
      <c r="D194" s="15" t="s">
        <v>65</v>
      </c>
      <c r="E194" s="14">
        <f>E199+E204</f>
        <v>23623.39</v>
      </c>
      <c r="F194" s="14">
        <f>F199+F204</f>
        <v>22184.725999999999</v>
      </c>
      <c r="G194" s="131"/>
      <c r="H194" s="131"/>
      <c r="I194" s="131"/>
      <c r="J194" s="131"/>
    </row>
    <row r="195" spans="1:10" ht="15.75" customHeight="1">
      <c r="A195" s="196"/>
      <c r="B195" s="210"/>
      <c r="C195" s="199"/>
      <c r="D195" s="15" t="s">
        <v>22</v>
      </c>
      <c r="E195" s="14">
        <f>E200+E205+E210</f>
        <v>122130.95599999999</v>
      </c>
      <c r="F195" s="14">
        <f>F200+F205+F210</f>
        <v>110594.193</v>
      </c>
      <c r="G195" s="131"/>
      <c r="H195" s="131"/>
      <c r="I195" s="131"/>
      <c r="J195" s="131"/>
    </row>
    <row r="196" spans="1:10" ht="15.75" customHeight="1">
      <c r="A196" s="196"/>
      <c r="B196" s="210"/>
      <c r="C196" s="200"/>
      <c r="D196" s="15" t="s">
        <v>66</v>
      </c>
      <c r="E196" s="14">
        <f>E201+E206</f>
        <v>0</v>
      </c>
      <c r="F196" s="14">
        <f>F201+F206</f>
        <v>0</v>
      </c>
      <c r="G196" s="131"/>
      <c r="H196" s="131"/>
      <c r="I196" s="131"/>
      <c r="J196" s="131"/>
    </row>
    <row r="197" spans="1:10">
      <c r="A197" s="196"/>
      <c r="B197" s="211" t="s">
        <v>90</v>
      </c>
      <c r="C197" s="128" t="s">
        <v>23</v>
      </c>
      <c r="D197" s="15" t="s">
        <v>56</v>
      </c>
      <c r="E197" s="14">
        <f>E198+E199+E200+E201</f>
        <v>634061.97600000002</v>
      </c>
      <c r="F197" s="14">
        <f>F198+F199+F200+F201</f>
        <v>621086.46900000004</v>
      </c>
      <c r="G197" s="131"/>
      <c r="H197" s="131"/>
      <c r="I197" s="131"/>
      <c r="J197" s="131"/>
    </row>
    <row r="198" spans="1:10">
      <c r="A198" s="196"/>
      <c r="B198" s="211"/>
      <c r="C198" s="129"/>
      <c r="D198" s="15" t="s">
        <v>20</v>
      </c>
      <c r="E198" s="14">
        <f>E219+E230+E243+E252+E261+E273+E279+E285+E294+E303+E326+E315+E341+E349</f>
        <v>488734.08</v>
      </c>
      <c r="F198" s="14">
        <f>F219+F230+F243+F252+F261+F273+F279+F285+F294+F303+F326+F315+F341+F349</f>
        <v>488734</v>
      </c>
      <c r="G198" s="131"/>
      <c r="H198" s="131"/>
      <c r="I198" s="131"/>
      <c r="J198" s="131"/>
    </row>
    <row r="199" spans="1:10">
      <c r="A199" s="196"/>
      <c r="B199" s="211"/>
      <c r="C199" s="129"/>
      <c r="D199" s="15" t="s">
        <v>65</v>
      </c>
      <c r="E199" s="14">
        <f>E218+E229</f>
        <v>23623.39</v>
      </c>
      <c r="F199" s="14">
        <f>F218+F229</f>
        <v>22184.725999999999</v>
      </c>
      <c r="G199" s="131"/>
      <c r="H199" s="131"/>
      <c r="I199" s="131"/>
      <c r="J199" s="131"/>
    </row>
    <row r="200" spans="1:10">
      <c r="A200" s="196"/>
      <c r="B200" s="211"/>
      <c r="C200" s="129"/>
      <c r="D200" s="15" t="s">
        <v>22</v>
      </c>
      <c r="E200" s="14">
        <f>E217+E228+E236+E242+E251+E260+E272+E278+E284+E293+E302+E324+E332+E314+E339+E347</f>
        <v>121704.50599999999</v>
      </c>
      <c r="F200" s="14">
        <f>F217+F228+F236+F242+F251+F260+F272+F278+F284+F293+F302+F324+F332+F314+F339+F347</f>
        <v>110167.743</v>
      </c>
      <c r="G200" s="131"/>
      <c r="H200" s="131"/>
      <c r="I200" s="131"/>
      <c r="J200" s="131"/>
    </row>
    <row r="201" spans="1:10">
      <c r="A201" s="196"/>
      <c r="B201" s="211"/>
      <c r="C201" s="130"/>
      <c r="D201" s="15" t="s">
        <v>66</v>
      </c>
      <c r="E201" s="14">
        <v>0</v>
      </c>
      <c r="F201" s="14">
        <v>0</v>
      </c>
      <c r="G201" s="131"/>
      <c r="H201" s="131"/>
      <c r="I201" s="131"/>
      <c r="J201" s="131"/>
    </row>
    <row r="202" spans="1:10" ht="15.75" customHeight="1">
      <c r="A202" s="196"/>
      <c r="B202" s="157" t="s">
        <v>91</v>
      </c>
      <c r="C202" s="159" t="s">
        <v>23</v>
      </c>
      <c r="D202" s="15" t="s">
        <v>56</v>
      </c>
      <c r="E202" s="14">
        <f>E203+E204+E205+E206</f>
        <v>0</v>
      </c>
      <c r="F202" s="14">
        <f>F203+F204+F205+F206</f>
        <v>0</v>
      </c>
      <c r="G202" s="131"/>
      <c r="H202" s="131"/>
      <c r="I202" s="131"/>
      <c r="J202" s="131"/>
    </row>
    <row r="203" spans="1:10" ht="15.75" customHeight="1">
      <c r="A203" s="196"/>
      <c r="B203" s="157"/>
      <c r="C203" s="160"/>
      <c r="D203" s="15" t="s">
        <v>20</v>
      </c>
      <c r="E203" s="14">
        <f>E222+E233+E246+E255+E264+E276+E288+E297+E309+E330</f>
        <v>0</v>
      </c>
      <c r="F203" s="14">
        <f>F222+F233+F246+F255+F264+F276+F288+F297+F309+F330</f>
        <v>0</v>
      </c>
      <c r="G203" s="131"/>
      <c r="H203" s="131"/>
      <c r="I203" s="131"/>
      <c r="J203" s="131"/>
    </row>
    <row r="204" spans="1:10" ht="15.75" customHeight="1">
      <c r="A204" s="196"/>
      <c r="B204" s="157"/>
      <c r="C204" s="160"/>
      <c r="D204" s="15" t="s">
        <v>65</v>
      </c>
      <c r="E204" s="14">
        <f>E329</f>
        <v>0</v>
      </c>
      <c r="F204" s="14">
        <f>F329</f>
        <v>0</v>
      </c>
      <c r="G204" s="131"/>
      <c r="H204" s="131"/>
      <c r="I204" s="131"/>
      <c r="J204" s="131"/>
    </row>
    <row r="205" spans="1:10" ht="15.75" customHeight="1">
      <c r="A205" s="196"/>
      <c r="B205" s="157"/>
      <c r="C205" s="160"/>
      <c r="D205" s="15" t="s">
        <v>22</v>
      </c>
      <c r="E205" s="14">
        <f>E221+E232+E237+E245+E254+E263+E275+E287+E296++E308+E328</f>
        <v>0</v>
      </c>
      <c r="F205" s="14">
        <f>F221+F232+F237+F245+F254+F263+F275+F287+F296++F308+F328</f>
        <v>0</v>
      </c>
      <c r="G205" s="131"/>
      <c r="H205" s="131"/>
      <c r="I205" s="131"/>
      <c r="J205" s="131"/>
    </row>
    <row r="206" spans="1:10" ht="15.75" customHeight="1">
      <c r="A206" s="196"/>
      <c r="B206" s="157"/>
      <c r="C206" s="165"/>
      <c r="D206" s="15" t="s">
        <v>66</v>
      </c>
      <c r="E206" s="14">
        <v>0</v>
      </c>
      <c r="F206" s="14">
        <v>0</v>
      </c>
      <c r="G206" s="131"/>
      <c r="H206" s="131"/>
      <c r="I206" s="131"/>
      <c r="J206" s="131"/>
    </row>
    <row r="207" spans="1:10" ht="15.75" customHeight="1">
      <c r="A207" s="196"/>
      <c r="B207" s="157" t="s">
        <v>168</v>
      </c>
      <c r="C207" s="159" t="s">
        <v>23</v>
      </c>
      <c r="D207" s="15" t="s">
        <v>56</v>
      </c>
      <c r="E207" s="14">
        <f>E208+E209+E210+E211</f>
        <v>426.45</v>
      </c>
      <c r="F207" s="14">
        <f>F208+F209+F210+F211</f>
        <v>426.45</v>
      </c>
      <c r="G207" s="131"/>
      <c r="H207" s="131"/>
      <c r="I207" s="131"/>
      <c r="J207" s="131"/>
    </row>
    <row r="208" spans="1:10" ht="15.75" customHeight="1">
      <c r="A208" s="196"/>
      <c r="B208" s="157"/>
      <c r="C208" s="160"/>
      <c r="D208" s="15" t="s">
        <v>20</v>
      </c>
      <c r="E208" s="14">
        <f>E306+E318</f>
        <v>0</v>
      </c>
      <c r="F208" s="14">
        <f>F306+F318</f>
        <v>0</v>
      </c>
      <c r="G208" s="131"/>
      <c r="H208" s="131"/>
      <c r="I208" s="131"/>
      <c r="J208" s="131"/>
    </row>
    <row r="209" spans="1:10" ht="15.75" customHeight="1">
      <c r="A209" s="196"/>
      <c r="B209" s="157"/>
      <c r="C209" s="160"/>
      <c r="D209" s="15" t="s">
        <v>65</v>
      </c>
      <c r="E209" s="14">
        <f>E350</f>
        <v>0</v>
      </c>
      <c r="F209" s="14">
        <f>F350</f>
        <v>0</v>
      </c>
      <c r="G209" s="131"/>
      <c r="H209" s="131"/>
      <c r="I209" s="131"/>
      <c r="J209" s="131"/>
    </row>
    <row r="210" spans="1:10" ht="15.75" customHeight="1">
      <c r="A210" s="196"/>
      <c r="B210" s="157"/>
      <c r="C210" s="160"/>
      <c r="D210" s="15" t="s">
        <v>22</v>
      </c>
      <c r="E210" s="14">
        <f>E266</f>
        <v>426.45</v>
      </c>
      <c r="F210" s="14">
        <f>F266</f>
        <v>426.45</v>
      </c>
      <c r="G210" s="131"/>
      <c r="H210" s="131"/>
      <c r="I210" s="131"/>
      <c r="J210" s="131"/>
    </row>
    <row r="211" spans="1:10" ht="15.75" customHeight="1">
      <c r="A211" s="197"/>
      <c r="B211" s="157"/>
      <c r="C211" s="165"/>
      <c r="D211" s="15" t="s">
        <v>66</v>
      </c>
      <c r="E211" s="14">
        <v>0</v>
      </c>
      <c r="F211" s="14">
        <v>0</v>
      </c>
      <c r="G211" s="132"/>
      <c r="H211" s="132"/>
      <c r="I211" s="132"/>
      <c r="J211" s="132"/>
    </row>
    <row r="212" spans="1:10" ht="15.75" customHeight="1">
      <c r="A212" s="213" t="s">
        <v>92</v>
      </c>
      <c r="B212" s="147" t="s">
        <v>62</v>
      </c>
      <c r="C212" s="151" t="s">
        <v>23</v>
      </c>
      <c r="D212" s="15" t="s">
        <v>56</v>
      </c>
      <c r="E212" s="17">
        <f>E213+E215+E214</f>
        <v>406190.08000000002</v>
      </c>
      <c r="F212" s="17">
        <f>F213+F215+F214</f>
        <v>404011.22</v>
      </c>
      <c r="G212" s="128" t="s">
        <v>2</v>
      </c>
      <c r="H212" s="133">
        <v>15</v>
      </c>
      <c r="I212" s="133">
        <v>15</v>
      </c>
      <c r="J212" s="128" t="s">
        <v>382</v>
      </c>
    </row>
    <row r="213" spans="1:10" ht="15.75" customHeight="1">
      <c r="A213" s="213"/>
      <c r="B213" s="147"/>
      <c r="C213" s="152"/>
      <c r="D213" s="15" t="s">
        <v>22</v>
      </c>
      <c r="E213" s="14">
        <f>E217+E221</f>
        <v>15808.5</v>
      </c>
      <c r="F213" s="14">
        <f>F217+F221</f>
        <v>14734.66</v>
      </c>
      <c r="G213" s="129"/>
      <c r="H213" s="131"/>
      <c r="I213" s="131"/>
      <c r="J213" s="129"/>
    </row>
    <row r="214" spans="1:10" ht="15.75" customHeight="1">
      <c r="A214" s="213"/>
      <c r="B214" s="147"/>
      <c r="C214" s="152"/>
      <c r="D214" s="15" t="s">
        <v>65</v>
      </c>
      <c r="E214" s="14">
        <f>E218</f>
        <v>18143.939999999999</v>
      </c>
      <c r="F214" s="14">
        <f>F218</f>
        <v>17038.96</v>
      </c>
      <c r="G214" s="129"/>
      <c r="H214" s="131"/>
      <c r="I214" s="131"/>
      <c r="J214" s="129"/>
    </row>
    <row r="215" spans="1:10" ht="15.6" customHeight="1">
      <c r="A215" s="213"/>
      <c r="B215" s="147"/>
      <c r="C215" s="152"/>
      <c r="D215" s="15" t="s">
        <v>20</v>
      </c>
      <c r="E215" s="14">
        <f>E219+E222</f>
        <v>372237.64</v>
      </c>
      <c r="F215" s="14">
        <f>F219+F222</f>
        <v>372237.6</v>
      </c>
      <c r="G215" s="129"/>
      <c r="H215" s="131"/>
      <c r="I215" s="131"/>
      <c r="J215" s="129"/>
    </row>
    <row r="216" spans="1:10" ht="15.75" customHeight="1">
      <c r="A216" s="213"/>
      <c r="B216" s="157" t="s">
        <v>7</v>
      </c>
      <c r="C216" s="152"/>
      <c r="D216" s="15" t="s">
        <v>56</v>
      </c>
      <c r="E216" s="14">
        <f>E217+E219+E218</f>
        <v>406190.08000000002</v>
      </c>
      <c r="F216" s="14">
        <f>F217+F219+F218</f>
        <v>404011.22</v>
      </c>
      <c r="G216" s="129"/>
      <c r="H216" s="131"/>
      <c r="I216" s="131"/>
      <c r="J216" s="129"/>
    </row>
    <row r="217" spans="1:10" ht="15.75" customHeight="1">
      <c r="A217" s="213"/>
      <c r="B217" s="222"/>
      <c r="C217" s="152"/>
      <c r="D217" s="15" t="s">
        <v>22</v>
      </c>
      <c r="E217" s="14">
        <v>15808.5</v>
      </c>
      <c r="F217" s="14">
        <f>14668.46+66.2</f>
        <v>14734.66</v>
      </c>
      <c r="G217" s="129"/>
      <c r="H217" s="131"/>
      <c r="I217" s="131"/>
      <c r="J217" s="129"/>
    </row>
    <row r="218" spans="1:10" ht="15.75" customHeight="1">
      <c r="A218" s="213"/>
      <c r="B218" s="222"/>
      <c r="C218" s="152"/>
      <c r="D218" s="15" t="s">
        <v>65</v>
      </c>
      <c r="E218" s="14">
        <v>18143.939999999999</v>
      </c>
      <c r="F218" s="14">
        <v>17038.96</v>
      </c>
      <c r="G218" s="129"/>
      <c r="H218" s="131"/>
      <c r="I218" s="131"/>
      <c r="J218" s="129"/>
    </row>
    <row r="219" spans="1:10" ht="15.75" customHeight="1">
      <c r="A219" s="213"/>
      <c r="B219" s="222"/>
      <c r="C219" s="152"/>
      <c r="D219" s="15" t="s">
        <v>20</v>
      </c>
      <c r="E219" s="14">
        <v>372237.64</v>
      </c>
      <c r="F219" s="14">
        <v>372237.6</v>
      </c>
      <c r="G219" s="129"/>
      <c r="H219" s="131"/>
      <c r="I219" s="131"/>
      <c r="J219" s="129"/>
    </row>
    <row r="220" spans="1:10" ht="15.75" customHeight="1">
      <c r="A220" s="213"/>
      <c r="B220" s="157" t="s">
        <v>91</v>
      </c>
      <c r="C220" s="152"/>
      <c r="D220" s="15" t="s">
        <v>56</v>
      </c>
      <c r="E220" s="14">
        <f>E221+E222</f>
        <v>0</v>
      </c>
      <c r="F220" s="14">
        <f>F221+F222</f>
        <v>0</v>
      </c>
      <c r="G220" s="129"/>
      <c r="H220" s="131"/>
      <c r="I220" s="131"/>
      <c r="J220" s="129"/>
    </row>
    <row r="221" spans="1:10" ht="15.75" customHeight="1">
      <c r="A221" s="213"/>
      <c r="B221" s="157"/>
      <c r="C221" s="152"/>
      <c r="D221" s="15" t="s">
        <v>22</v>
      </c>
      <c r="E221" s="14">
        <v>0</v>
      </c>
      <c r="F221" s="14">
        <v>0</v>
      </c>
      <c r="G221" s="129"/>
      <c r="H221" s="131"/>
      <c r="I221" s="131"/>
      <c r="J221" s="129"/>
    </row>
    <row r="222" spans="1:10" ht="15.75" customHeight="1">
      <c r="A222" s="213"/>
      <c r="B222" s="157"/>
      <c r="C222" s="153"/>
      <c r="D222" s="15" t="s">
        <v>20</v>
      </c>
      <c r="E222" s="14">
        <v>0</v>
      </c>
      <c r="F222" s="14">
        <v>0</v>
      </c>
      <c r="G222" s="129"/>
      <c r="H222" s="132"/>
      <c r="I222" s="132"/>
      <c r="J222" s="130"/>
    </row>
    <row r="223" spans="1:10" ht="15.75" customHeight="1">
      <c r="A223" s="158" t="s">
        <v>93</v>
      </c>
      <c r="B223" s="147" t="s">
        <v>62</v>
      </c>
      <c r="C223" s="151" t="s">
        <v>23</v>
      </c>
      <c r="D223" s="15" t="s">
        <v>56</v>
      </c>
      <c r="E223" s="17">
        <f>E224+E226+E225</f>
        <v>122040.13</v>
      </c>
      <c r="F223" s="17">
        <f>F224+F226+F225</f>
        <v>121362.06599999999</v>
      </c>
      <c r="G223" s="129"/>
      <c r="H223" s="133">
        <v>15</v>
      </c>
      <c r="I223" s="133">
        <v>15</v>
      </c>
      <c r="J223" s="128" t="s">
        <v>382</v>
      </c>
    </row>
    <row r="224" spans="1:10" ht="15.75" customHeight="1">
      <c r="A224" s="158"/>
      <c r="B224" s="147"/>
      <c r="C224" s="152"/>
      <c r="D224" s="15" t="s">
        <v>22</v>
      </c>
      <c r="E224" s="14">
        <f>E228+E232</f>
        <v>4774.24</v>
      </c>
      <c r="F224" s="14">
        <f>F228+F232</f>
        <v>4429.8999999999996</v>
      </c>
      <c r="G224" s="129"/>
      <c r="H224" s="131"/>
      <c r="I224" s="131"/>
      <c r="J224" s="129"/>
    </row>
    <row r="225" spans="1:10" ht="15.75" customHeight="1">
      <c r="A225" s="158"/>
      <c r="B225" s="147"/>
      <c r="C225" s="152"/>
      <c r="D225" s="15" t="s">
        <v>65</v>
      </c>
      <c r="E225" s="14">
        <f>E229</f>
        <v>5479.45</v>
      </c>
      <c r="F225" s="14">
        <f>F229</f>
        <v>5145.7659999999996</v>
      </c>
      <c r="G225" s="129"/>
      <c r="H225" s="131"/>
      <c r="I225" s="131"/>
      <c r="J225" s="129"/>
    </row>
    <row r="226" spans="1:10" ht="15.75" customHeight="1">
      <c r="A226" s="158"/>
      <c r="B226" s="147"/>
      <c r="C226" s="152"/>
      <c r="D226" s="15" t="s">
        <v>20</v>
      </c>
      <c r="E226" s="14">
        <f>E230+E233</f>
        <v>111786.44</v>
      </c>
      <c r="F226" s="14">
        <f>F230+F233</f>
        <v>111786.4</v>
      </c>
      <c r="G226" s="129"/>
      <c r="H226" s="131"/>
      <c r="I226" s="131"/>
      <c r="J226" s="129"/>
    </row>
    <row r="227" spans="1:10" ht="15.75" customHeight="1">
      <c r="A227" s="158"/>
      <c r="B227" s="157" t="s">
        <v>7</v>
      </c>
      <c r="C227" s="152"/>
      <c r="D227" s="15" t="s">
        <v>56</v>
      </c>
      <c r="E227" s="14">
        <f>E228+E230+E229</f>
        <v>122040.13</v>
      </c>
      <c r="F227" s="14">
        <f>F228+F230+F229</f>
        <v>121362.06599999999</v>
      </c>
      <c r="G227" s="129"/>
      <c r="H227" s="131"/>
      <c r="I227" s="131"/>
      <c r="J227" s="129"/>
    </row>
    <row r="228" spans="1:10" ht="15.75" customHeight="1">
      <c r="A228" s="158"/>
      <c r="B228" s="222"/>
      <c r="C228" s="152"/>
      <c r="D228" s="15" t="s">
        <v>22</v>
      </c>
      <c r="E228" s="14">
        <v>4774.24</v>
      </c>
      <c r="F228" s="14">
        <v>4429.8999999999996</v>
      </c>
      <c r="G228" s="129"/>
      <c r="H228" s="131"/>
      <c r="I228" s="131"/>
      <c r="J228" s="129"/>
    </row>
    <row r="229" spans="1:10" ht="15.75" customHeight="1">
      <c r="A229" s="158"/>
      <c r="B229" s="222"/>
      <c r="C229" s="152"/>
      <c r="D229" s="15" t="s">
        <v>65</v>
      </c>
      <c r="E229" s="14">
        <v>5479.45</v>
      </c>
      <c r="F229" s="14">
        <v>5145.7659999999996</v>
      </c>
      <c r="G229" s="129"/>
      <c r="H229" s="131"/>
      <c r="I229" s="131"/>
      <c r="J229" s="129"/>
    </row>
    <row r="230" spans="1:10" ht="15.75" customHeight="1">
      <c r="A230" s="158"/>
      <c r="B230" s="222"/>
      <c r="C230" s="152"/>
      <c r="D230" s="15" t="s">
        <v>20</v>
      </c>
      <c r="E230" s="14">
        <v>111786.44</v>
      </c>
      <c r="F230" s="14">
        <v>111786.4</v>
      </c>
      <c r="G230" s="129"/>
      <c r="H230" s="131"/>
      <c r="I230" s="131"/>
      <c r="J230" s="129"/>
    </row>
    <row r="231" spans="1:10" ht="15.75" customHeight="1">
      <c r="A231" s="158"/>
      <c r="B231" s="157" t="s">
        <v>91</v>
      </c>
      <c r="C231" s="152"/>
      <c r="D231" s="15" t="s">
        <v>56</v>
      </c>
      <c r="E231" s="14">
        <f>E232+E233</f>
        <v>0</v>
      </c>
      <c r="F231" s="14">
        <f>F232+F233</f>
        <v>0</v>
      </c>
      <c r="G231" s="129"/>
      <c r="H231" s="131"/>
      <c r="I231" s="131"/>
      <c r="J231" s="129"/>
    </row>
    <row r="232" spans="1:10" ht="15.75" customHeight="1">
      <c r="A232" s="158"/>
      <c r="B232" s="157"/>
      <c r="C232" s="152"/>
      <c r="D232" s="15" t="s">
        <v>22</v>
      </c>
      <c r="E232" s="14">
        <v>0</v>
      </c>
      <c r="F232" s="14">
        <v>0</v>
      </c>
      <c r="G232" s="129"/>
      <c r="H232" s="131"/>
      <c r="I232" s="131"/>
      <c r="J232" s="129"/>
    </row>
    <row r="233" spans="1:10" ht="15.75" customHeight="1">
      <c r="A233" s="158"/>
      <c r="B233" s="157"/>
      <c r="C233" s="153"/>
      <c r="D233" s="15" t="s">
        <v>20</v>
      </c>
      <c r="E233" s="14">
        <v>0</v>
      </c>
      <c r="F233" s="14">
        <v>0</v>
      </c>
      <c r="G233" s="129"/>
      <c r="H233" s="132"/>
      <c r="I233" s="132"/>
      <c r="J233" s="130"/>
    </row>
    <row r="234" spans="1:10" ht="15.75" customHeight="1">
      <c r="A234" s="158" t="s">
        <v>94</v>
      </c>
      <c r="B234" s="147" t="s">
        <v>62</v>
      </c>
      <c r="C234" s="151" t="s">
        <v>23</v>
      </c>
      <c r="D234" s="15" t="s">
        <v>56</v>
      </c>
      <c r="E234" s="17">
        <f>E235</f>
        <v>5017.8999999999996</v>
      </c>
      <c r="F234" s="17">
        <f>F235</f>
        <v>4746.8999999999996</v>
      </c>
      <c r="G234" s="129"/>
      <c r="H234" s="133">
        <v>15</v>
      </c>
      <c r="I234" s="133">
        <v>15</v>
      </c>
      <c r="J234" s="128" t="s">
        <v>383</v>
      </c>
    </row>
    <row r="235" spans="1:10" ht="15.75" customHeight="1">
      <c r="A235" s="158"/>
      <c r="B235" s="147"/>
      <c r="C235" s="152"/>
      <c r="D235" s="15" t="s">
        <v>22</v>
      </c>
      <c r="E235" s="14">
        <f>E236+E237</f>
        <v>5017.8999999999996</v>
      </c>
      <c r="F235" s="14">
        <f>F236+F237</f>
        <v>4746.8999999999996</v>
      </c>
      <c r="G235" s="129"/>
      <c r="H235" s="131"/>
      <c r="I235" s="131"/>
      <c r="J235" s="129"/>
    </row>
    <row r="236" spans="1:10" ht="66" customHeight="1">
      <c r="A236" s="158"/>
      <c r="B236" s="22" t="s">
        <v>8</v>
      </c>
      <c r="C236" s="152"/>
      <c r="D236" s="15" t="s">
        <v>22</v>
      </c>
      <c r="E236" s="14">
        <v>5017.8999999999996</v>
      </c>
      <c r="F236" s="14">
        <v>4746.8999999999996</v>
      </c>
      <c r="G236" s="129"/>
      <c r="H236" s="131"/>
      <c r="I236" s="131"/>
      <c r="J236" s="129"/>
    </row>
    <row r="237" spans="1:10" ht="31.2">
      <c r="A237" s="158"/>
      <c r="B237" s="22" t="s">
        <v>91</v>
      </c>
      <c r="C237" s="153"/>
      <c r="D237" s="15" t="s">
        <v>22</v>
      </c>
      <c r="E237" s="14">
        <v>0</v>
      </c>
      <c r="F237" s="14">
        <v>0</v>
      </c>
      <c r="G237" s="130"/>
      <c r="H237" s="132"/>
      <c r="I237" s="132"/>
      <c r="J237" s="130"/>
    </row>
    <row r="238" spans="1:10" ht="15.75" customHeight="1">
      <c r="A238" s="213" t="s">
        <v>95</v>
      </c>
      <c r="B238" s="147" t="s">
        <v>62</v>
      </c>
      <c r="C238" s="151" t="s">
        <v>23</v>
      </c>
      <c r="D238" s="15" t="s">
        <v>56</v>
      </c>
      <c r="E238" s="17">
        <f>E239+E240</f>
        <v>247.8</v>
      </c>
      <c r="F238" s="17">
        <f>F239+F240</f>
        <v>219.69900000000001</v>
      </c>
      <c r="G238" s="128" t="s">
        <v>2</v>
      </c>
      <c r="H238" s="133">
        <v>15</v>
      </c>
      <c r="I238" s="133">
        <v>15</v>
      </c>
      <c r="J238" s="128" t="s">
        <v>384</v>
      </c>
    </row>
    <row r="239" spans="1:10" ht="15.75" customHeight="1">
      <c r="A239" s="213"/>
      <c r="B239" s="147"/>
      <c r="C239" s="152"/>
      <c r="D239" s="15" t="s">
        <v>22</v>
      </c>
      <c r="E239" s="14">
        <f>E242+E245</f>
        <v>247.8</v>
      </c>
      <c r="F239" s="14">
        <f>F242+F245</f>
        <v>219.69900000000001</v>
      </c>
      <c r="G239" s="129"/>
      <c r="H239" s="131"/>
      <c r="I239" s="131"/>
      <c r="J239" s="129"/>
    </row>
    <row r="240" spans="1:10" ht="15.75" customHeight="1">
      <c r="A240" s="213"/>
      <c r="B240" s="147"/>
      <c r="C240" s="152"/>
      <c r="D240" s="15" t="s">
        <v>20</v>
      </c>
      <c r="E240" s="14">
        <f>E243+E246</f>
        <v>0</v>
      </c>
      <c r="F240" s="14">
        <f>F243+F246</f>
        <v>0</v>
      </c>
      <c r="G240" s="129"/>
      <c r="H240" s="131"/>
      <c r="I240" s="131"/>
      <c r="J240" s="129"/>
    </row>
    <row r="241" spans="1:10" ht="15.75" customHeight="1">
      <c r="A241" s="213"/>
      <c r="B241" s="157" t="s">
        <v>8</v>
      </c>
      <c r="C241" s="152"/>
      <c r="D241" s="15" t="s">
        <v>56</v>
      </c>
      <c r="E241" s="14">
        <f>E242+E243</f>
        <v>247.8</v>
      </c>
      <c r="F241" s="14">
        <f>F242+F243</f>
        <v>219.69900000000001</v>
      </c>
      <c r="G241" s="129"/>
      <c r="H241" s="131"/>
      <c r="I241" s="131"/>
      <c r="J241" s="129"/>
    </row>
    <row r="242" spans="1:10" ht="15.75" customHeight="1">
      <c r="A242" s="213"/>
      <c r="B242" s="157"/>
      <c r="C242" s="152"/>
      <c r="D242" s="15" t="s">
        <v>22</v>
      </c>
      <c r="E242" s="14">
        <v>247.8</v>
      </c>
      <c r="F242" s="14">
        <v>219.69900000000001</v>
      </c>
      <c r="G242" s="129"/>
      <c r="H242" s="131"/>
      <c r="I242" s="131"/>
      <c r="J242" s="129"/>
    </row>
    <row r="243" spans="1:10" ht="15.75" customHeight="1">
      <c r="A243" s="213"/>
      <c r="B243" s="157"/>
      <c r="C243" s="152"/>
      <c r="D243" s="15" t="s">
        <v>20</v>
      </c>
      <c r="E243" s="14">
        <v>0</v>
      </c>
      <c r="F243" s="14">
        <v>0</v>
      </c>
      <c r="G243" s="129"/>
      <c r="H243" s="131"/>
      <c r="I243" s="131"/>
      <c r="J243" s="129"/>
    </row>
    <row r="244" spans="1:10" ht="15.75" customHeight="1">
      <c r="A244" s="213"/>
      <c r="B244" s="157" t="s">
        <v>91</v>
      </c>
      <c r="C244" s="152"/>
      <c r="D244" s="15" t="s">
        <v>56</v>
      </c>
      <c r="E244" s="14">
        <v>0</v>
      </c>
      <c r="F244" s="14">
        <f>F245+F246</f>
        <v>0</v>
      </c>
      <c r="G244" s="129"/>
      <c r="H244" s="131"/>
      <c r="I244" s="131"/>
      <c r="J244" s="129"/>
    </row>
    <row r="245" spans="1:10" ht="15.75" customHeight="1">
      <c r="A245" s="213"/>
      <c r="B245" s="157"/>
      <c r="C245" s="152"/>
      <c r="D245" s="15" t="s">
        <v>22</v>
      </c>
      <c r="E245" s="14">
        <v>0</v>
      </c>
      <c r="F245" s="14">
        <v>0</v>
      </c>
      <c r="G245" s="129"/>
      <c r="H245" s="131"/>
      <c r="I245" s="131"/>
      <c r="J245" s="129"/>
    </row>
    <row r="246" spans="1:10" ht="15.75" customHeight="1">
      <c r="A246" s="213"/>
      <c r="B246" s="157"/>
      <c r="C246" s="153"/>
      <c r="D246" s="15" t="s">
        <v>20</v>
      </c>
      <c r="E246" s="14">
        <v>0</v>
      </c>
      <c r="F246" s="14">
        <v>0</v>
      </c>
      <c r="G246" s="129"/>
      <c r="H246" s="132"/>
      <c r="I246" s="132"/>
      <c r="J246" s="130"/>
    </row>
    <row r="247" spans="1:10" ht="15.75" customHeight="1">
      <c r="A247" s="213" t="s">
        <v>96</v>
      </c>
      <c r="B247" s="147" t="s">
        <v>62</v>
      </c>
      <c r="C247" s="151" t="s">
        <v>23</v>
      </c>
      <c r="D247" s="15" t="s">
        <v>56</v>
      </c>
      <c r="E247" s="17">
        <f>E248+E249</f>
        <v>378.6</v>
      </c>
      <c r="F247" s="17">
        <f>F248+F249</f>
        <v>378.6</v>
      </c>
      <c r="G247" s="129"/>
      <c r="H247" s="133">
        <v>15</v>
      </c>
      <c r="I247" s="133">
        <v>15</v>
      </c>
      <c r="J247" s="134"/>
    </row>
    <row r="248" spans="1:10" ht="15.75" customHeight="1">
      <c r="A248" s="213"/>
      <c r="B248" s="147"/>
      <c r="C248" s="152"/>
      <c r="D248" s="15" t="s">
        <v>22</v>
      </c>
      <c r="E248" s="14">
        <f>E251+E254</f>
        <v>378.6</v>
      </c>
      <c r="F248" s="14">
        <f>F251+F254</f>
        <v>378.6</v>
      </c>
      <c r="G248" s="129"/>
      <c r="H248" s="131"/>
      <c r="I248" s="131"/>
      <c r="J248" s="135"/>
    </row>
    <row r="249" spans="1:10" ht="15.75" customHeight="1">
      <c r="A249" s="213"/>
      <c r="B249" s="147"/>
      <c r="C249" s="152"/>
      <c r="D249" s="15" t="s">
        <v>20</v>
      </c>
      <c r="E249" s="14">
        <f>E252+E255</f>
        <v>0</v>
      </c>
      <c r="F249" s="14">
        <f>F252+F255</f>
        <v>0</v>
      </c>
      <c r="G249" s="129"/>
      <c r="H249" s="131"/>
      <c r="I249" s="131"/>
      <c r="J249" s="135"/>
    </row>
    <row r="250" spans="1:10" ht="15.75" customHeight="1">
      <c r="A250" s="213"/>
      <c r="B250" s="157" t="s">
        <v>7</v>
      </c>
      <c r="C250" s="152"/>
      <c r="D250" s="15" t="s">
        <v>56</v>
      </c>
      <c r="E250" s="14">
        <f>E251+E252</f>
        <v>378.6</v>
      </c>
      <c r="F250" s="14">
        <f>F251+F252</f>
        <v>378.6</v>
      </c>
      <c r="G250" s="129"/>
      <c r="H250" s="131"/>
      <c r="I250" s="131"/>
      <c r="J250" s="135"/>
    </row>
    <row r="251" spans="1:10" ht="15.75" customHeight="1">
      <c r="A251" s="213"/>
      <c r="B251" s="157"/>
      <c r="C251" s="152"/>
      <c r="D251" s="15" t="s">
        <v>22</v>
      </c>
      <c r="E251" s="14">
        <v>378.6</v>
      </c>
      <c r="F251" s="14">
        <v>378.6</v>
      </c>
      <c r="G251" s="129"/>
      <c r="H251" s="131"/>
      <c r="I251" s="131"/>
      <c r="J251" s="135"/>
    </row>
    <row r="252" spans="1:10" ht="15.75" customHeight="1">
      <c r="A252" s="213"/>
      <c r="B252" s="157"/>
      <c r="C252" s="152"/>
      <c r="D252" s="15" t="s">
        <v>20</v>
      </c>
      <c r="E252" s="14">
        <v>0</v>
      </c>
      <c r="F252" s="14">
        <v>0</v>
      </c>
      <c r="G252" s="129"/>
      <c r="H252" s="131"/>
      <c r="I252" s="131"/>
      <c r="J252" s="135"/>
    </row>
    <row r="253" spans="1:10" ht="15.75" customHeight="1">
      <c r="A253" s="213"/>
      <c r="B253" s="157" t="s">
        <v>91</v>
      </c>
      <c r="C253" s="152"/>
      <c r="D253" s="15" t="s">
        <v>56</v>
      </c>
      <c r="E253" s="14">
        <f>E254+E255</f>
        <v>0</v>
      </c>
      <c r="F253" s="14">
        <f>F254+F255</f>
        <v>0</v>
      </c>
      <c r="G253" s="129"/>
      <c r="H253" s="131"/>
      <c r="I253" s="131"/>
      <c r="J253" s="135"/>
    </row>
    <row r="254" spans="1:10" ht="15.75" customHeight="1">
      <c r="A254" s="213"/>
      <c r="B254" s="157"/>
      <c r="C254" s="152"/>
      <c r="D254" s="15" t="s">
        <v>22</v>
      </c>
      <c r="E254" s="14">
        <v>0</v>
      </c>
      <c r="F254" s="14">
        <v>0</v>
      </c>
      <c r="G254" s="129"/>
      <c r="H254" s="131"/>
      <c r="I254" s="131"/>
      <c r="J254" s="135"/>
    </row>
    <row r="255" spans="1:10" ht="15.75" customHeight="1">
      <c r="A255" s="213"/>
      <c r="B255" s="157"/>
      <c r="C255" s="153"/>
      <c r="D255" s="15" t="s">
        <v>20</v>
      </c>
      <c r="E255" s="14">
        <v>0</v>
      </c>
      <c r="F255" s="14">
        <v>0</v>
      </c>
      <c r="G255" s="129"/>
      <c r="H255" s="132"/>
      <c r="I255" s="132"/>
      <c r="J255" s="136"/>
    </row>
    <row r="256" spans="1:10" ht="15.75" customHeight="1">
      <c r="A256" s="205" t="s">
        <v>97</v>
      </c>
      <c r="B256" s="147" t="s">
        <v>62</v>
      </c>
      <c r="C256" s="151" t="s">
        <v>23</v>
      </c>
      <c r="D256" s="15" t="s">
        <v>56</v>
      </c>
      <c r="E256" s="17">
        <f>E257+E258</f>
        <v>40330.415999999997</v>
      </c>
      <c r="F256" s="17">
        <f>F257+F258</f>
        <v>34988.896999999997</v>
      </c>
      <c r="G256" s="129"/>
      <c r="H256" s="133">
        <v>15</v>
      </c>
      <c r="I256" s="133">
        <v>15</v>
      </c>
      <c r="J256" s="128" t="s">
        <v>378</v>
      </c>
    </row>
    <row r="257" spans="1:11" ht="15.75" customHeight="1">
      <c r="A257" s="206"/>
      <c r="B257" s="147"/>
      <c r="C257" s="152"/>
      <c r="D257" s="15" t="s">
        <v>22</v>
      </c>
      <c r="E257" s="14">
        <f>E260+E263+E266</f>
        <v>40330.415999999997</v>
      </c>
      <c r="F257" s="14">
        <f>F260+F263+F266</f>
        <v>34988.896999999997</v>
      </c>
      <c r="G257" s="129"/>
      <c r="H257" s="131"/>
      <c r="I257" s="131"/>
      <c r="J257" s="129"/>
      <c r="K257" s="71"/>
    </row>
    <row r="258" spans="1:11" ht="15.75" customHeight="1">
      <c r="A258" s="206"/>
      <c r="B258" s="147"/>
      <c r="C258" s="152"/>
      <c r="D258" s="15" t="s">
        <v>20</v>
      </c>
      <c r="E258" s="14">
        <f>E261+E264</f>
        <v>0</v>
      </c>
      <c r="F258" s="14">
        <f>F261+F264</f>
        <v>0</v>
      </c>
      <c r="G258" s="129"/>
      <c r="H258" s="131"/>
      <c r="I258" s="131"/>
      <c r="J258" s="129"/>
    </row>
    <row r="259" spans="1:11" ht="15.75" customHeight="1">
      <c r="A259" s="206"/>
      <c r="B259" s="157" t="s">
        <v>8</v>
      </c>
      <c r="C259" s="152"/>
      <c r="D259" s="15" t="s">
        <v>56</v>
      </c>
      <c r="E259" s="14">
        <f>E260+E261</f>
        <v>39903.966</v>
      </c>
      <c r="F259" s="14">
        <f>F260+F261</f>
        <v>34562.447</v>
      </c>
      <c r="G259" s="129"/>
      <c r="H259" s="131"/>
      <c r="I259" s="131"/>
      <c r="J259" s="129"/>
    </row>
    <row r="260" spans="1:11" ht="15.75" customHeight="1">
      <c r="A260" s="206"/>
      <c r="B260" s="157"/>
      <c r="C260" s="152"/>
      <c r="D260" s="15" t="s">
        <v>22</v>
      </c>
      <c r="E260" s="14">
        <v>39903.966</v>
      </c>
      <c r="F260" s="14">
        <v>34562.447</v>
      </c>
      <c r="G260" s="129"/>
      <c r="H260" s="131"/>
      <c r="I260" s="131"/>
      <c r="J260" s="129"/>
    </row>
    <row r="261" spans="1:11" ht="15.75" customHeight="1">
      <c r="A261" s="206"/>
      <c r="B261" s="157"/>
      <c r="C261" s="152"/>
      <c r="D261" s="15" t="s">
        <v>20</v>
      </c>
      <c r="E261" s="14">
        <v>0</v>
      </c>
      <c r="F261" s="14">
        <v>0</v>
      </c>
      <c r="G261" s="129"/>
      <c r="H261" s="131"/>
      <c r="I261" s="131"/>
      <c r="J261" s="129"/>
    </row>
    <row r="262" spans="1:11" ht="15.75" customHeight="1">
      <c r="A262" s="206"/>
      <c r="B262" s="157" t="s">
        <v>91</v>
      </c>
      <c r="C262" s="152"/>
      <c r="D262" s="15" t="s">
        <v>56</v>
      </c>
      <c r="E262" s="14">
        <f>E263+E264</f>
        <v>0</v>
      </c>
      <c r="F262" s="14">
        <f>F263+F264</f>
        <v>0</v>
      </c>
      <c r="G262" s="129"/>
      <c r="H262" s="131"/>
      <c r="I262" s="131"/>
      <c r="J262" s="129"/>
    </row>
    <row r="263" spans="1:11" ht="15.75" customHeight="1">
      <c r="A263" s="206"/>
      <c r="B263" s="157"/>
      <c r="C263" s="152"/>
      <c r="D263" s="15" t="s">
        <v>22</v>
      </c>
      <c r="E263" s="14">
        <v>0</v>
      </c>
      <c r="F263" s="14">
        <v>0</v>
      </c>
      <c r="G263" s="129"/>
      <c r="H263" s="131"/>
      <c r="I263" s="131"/>
      <c r="J263" s="129"/>
    </row>
    <row r="264" spans="1:11" ht="15.75" customHeight="1">
      <c r="A264" s="206"/>
      <c r="B264" s="157"/>
      <c r="C264" s="153"/>
      <c r="D264" s="15" t="s">
        <v>20</v>
      </c>
      <c r="E264" s="14">
        <v>0</v>
      </c>
      <c r="F264" s="14">
        <v>0</v>
      </c>
      <c r="G264" s="129"/>
      <c r="H264" s="131"/>
      <c r="I264" s="131"/>
      <c r="J264" s="129"/>
    </row>
    <row r="265" spans="1:11" ht="15.75" customHeight="1">
      <c r="A265" s="206"/>
      <c r="B265" s="157" t="s">
        <v>168</v>
      </c>
      <c r="C265" s="34"/>
      <c r="D265" s="15" t="s">
        <v>56</v>
      </c>
      <c r="E265" s="14">
        <f>E266+E267</f>
        <v>426.45</v>
      </c>
      <c r="F265" s="14">
        <f>F266+F267</f>
        <v>426.45</v>
      </c>
      <c r="G265" s="129"/>
      <c r="H265" s="131"/>
      <c r="I265" s="131"/>
      <c r="J265" s="129"/>
    </row>
    <row r="266" spans="1:11" ht="15.75" customHeight="1">
      <c r="A266" s="206"/>
      <c r="B266" s="157"/>
      <c r="C266" s="34"/>
      <c r="D266" s="15" t="s">
        <v>22</v>
      </c>
      <c r="E266" s="14">
        <v>426.45</v>
      </c>
      <c r="F266" s="14">
        <v>426.45</v>
      </c>
      <c r="G266" s="129"/>
      <c r="H266" s="131"/>
      <c r="I266" s="131"/>
      <c r="J266" s="129"/>
    </row>
    <row r="267" spans="1:11" ht="15.75" customHeight="1">
      <c r="A267" s="207"/>
      <c r="B267" s="157"/>
      <c r="C267" s="34"/>
      <c r="D267" s="15" t="s">
        <v>20</v>
      </c>
      <c r="E267" s="14">
        <v>0</v>
      </c>
      <c r="F267" s="14">
        <v>0</v>
      </c>
      <c r="G267" s="129"/>
      <c r="H267" s="132"/>
      <c r="I267" s="132"/>
      <c r="J267" s="130"/>
    </row>
    <row r="268" spans="1:11" ht="15.75" customHeight="1">
      <c r="A268" s="167" t="s">
        <v>98</v>
      </c>
      <c r="B268" s="147" t="s">
        <v>62</v>
      </c>
      <c r="C268" s="151" t="s">
        <v>23</v>
      </c>
      <c r="D268" s="15" t="s">
        <v>56</v>
      </c>
      <c r="E268" s="17">
        <f>E269+E270</f>
        <v>9122.7999999999993</v>
      </c>
      <c r="F268" s="17">
        <f>F269+F270</f>
        <v>8911.1</v>
      </c>
      <c r="G268" s="129"/>
      <c r="H268" s="133">
        <v>15</v>
      </c>
      <c r="I268" s="133">
        <v>15</v>
      </c>
      <c r="J268" s="128" t="s">
        <v>387</v>
      </c>
    </row>
    <row r="269" spans="1:11" ht="15.75" customHeight="1">
      <c r="A269" s="169"/>
      <c r="B269" s="147"/>
      <c r="C269" s="152"/>
      <c r="D269" s="15" t="s">
        <v>22</v>
      </c>
      <c r="E269" s="14">
        <f>E272+E275</f>
        <v>9122.7999999999993</v>
      </c>
      <c r="F269" s="14">
        <f>F272+F275</f>
        <v>8911.1</v>
      </c>
      <c r="G269" s="129"/>
      <c r="H269" s="131"/>
      <c r="I269" s="131"/>
      <c r="J269" s="129"/>
    </row>
    <row r="270" spans="1:11" ht="15.75" customHeight="1">
      <c r="A270" s="169"/>
      <c r="B270" s="147"/>
      <c r="C270" s="152"/>
      <c r="D270" s="15" t="s">
        <v>20</v>
      </c>
      <c r="E270" s="14">
        <f>E273+E276</f>
        <v>0</v>
      </c>
      <c r="F270" s="14">
        <f>F273+F276</f>
        <v>0</v>
      </c>
      <c r="G270" s="129"/>
      <c r="H270" s="131"/>
      <c r="I270" s="131"/>
      <c r="J270" s="129"/>
    </row>
    <row r="271" spans="1:11" ht="15.75" customHeight="1">
      <c r="A271" s="169"/>
      <c r="B271" s="157" t="s">
        <v>8</v>
      </c>
      <c r="C271" s="152"/>
      <c r="D271" s="15" t="s">
        <v>56</v>
      </c>
      <c r="E271" s="14">
        <f>E272+E273</f>
        <v>9122.7999999999993</v>
      </c>
      <c r="F271" s="14">
        <f>F272+F273</f>
        <v>8911.1</v>
      </c>
      <c r="G271" s="129"/>
      <c r="H271" s="131"/>
      <c r="I271" s="131"/>
      <c r="J271" s="129"/>
    </row>
    <row r="272" spans="1:11" ht="15.75" customHeight="1">
      <c r="A272" s="169"/>
      <c r="B272" s="157"/>
      <c r="C272" s="152"/>
      <c r="D272" s="15" t="s">
        <v>22</v>
      </c>
      <c r="E272" s="14">
        <v>9122.7999999999993</v>
      </c>
      <c r="F272" s="14">
        <v>8911.1</v>
      </c>
      <c r="G272" s="129"/>
      <c r="H272" s="131"/>
      <c r="I272" s="131"/>
      <c r="J272" s="129"/>
    </row>
    <row r="273" spans="1:10" ht="15.75" customHeight="1">
      <c r="A273" s="169"/>
      <c r="B273" s="157"/>
      <c r="C273" s="152"/>
      <c r="D273" s="15" t="s">
        <v>20</v>
      </c>
      <c r="E273" s="14">
        <v>0</v>
      </c>
      <c r="F273" s="14">
        <v>0</v>
      </c>
      <c r="G273" s="129"/>
      <c r="H273" s="131"/>
      <c r="I273" s="131"/>
      <c r="J273" s="129"/>
    </row>
    <row r="274" spans="1:10" ht="15.75" customHeight="1">
      <c r="A274" s="169"/>
      <c r="B274" s="157" t="s">
        <v>91</v>
      </c>
      <c r="C274" s="152"/>
      <c r="D274" s="15" t="s">
        <v>56</v>
      </c>
      <c r="E274" s="14">
        <f>E275+E276</f>
        <v>0</v>
      </c>
      <c r="F274" s="14">
        <f>F275+F276</f>
        <v>0</v>
      </c>
      <c r="G274" s="129"/>
      <c r="H274" s="131"/>
      <c r="I274" s="131"/>
      <c r="J274" s="129"/>
    </row>
    <row r="275" spans="1:10" ht="15.75" customHeight="1">
      <c r="A275" s="169"/>
      <c r="B275" s="157"/>
      <c r="C275" s="152"/>
      <c r="D275" s="15" t="s">
        <v>22</v>
      </c>
      <c r="E275" s="14">
        <v>0</v>
      </c>
      <c r="F275" s="14">
        <v>0</v>
      </c>
      <c r="G275" s="129"/>
      <c r="H275" s="131"/>
      <c r="I275" s="131"/>
      <c r="J275" s="129"/>
    </row>
    <row r="276" spans="1:10" ht="15.75" customHeight="1">
      <c r="A276" s="168"/>
      <c r="B276" s="157"/>
      <c r="C276" s="153"/>
      <c r="D276" s="15" t="s">
        <v>20</v>
      </c>
      <c r="E276" s="14">
        <v>0</v>
      </c>
      <c r="F276" s="14">
        <v>0</v>
      </c>
      <c r="G276" s="129"/>
      <c r="H276" s="132"/>
      <c r="I276" s="132"/>
      <c r="J276" s="130"/>
    </row>
    <row r="277" spans="1:10" ht="19.2" customHeight="1">
      <c r="A277" s="158" t="s">
        <v>99</v>
      </c>
      <c r="B277" s="157" t="s">
        <v>8</v>
      </c>
      <c r="C277" s="159" t="s">
        <v>23</v>
      </c>
      <c r="D277" s="15" t="s">
        <v>56</v>
      </c>
      <c r="E277" s="17">
        <f>E278+E279</f>
        <v>2193.1</v>
      </c>
      <c r="F277" s="17">
        <f>F278+F279</f>
        <v>1688.6659999999999</v>
      </c>
      <c r="G277" s="129"/>
      <c r="H277" s="133">
        <v>6</v>
      </c>
      <c r="I277" s="133">
        <v>6</v>
      </c>
      <c r="J277" s="128" t="s">
        <v>385</v>
      </c>
    </row>
    <row r="278" spans="1:10" ht="19.2" customHeight="1">
      <c r="A278" s="158"/>
      <c r="B278" s="157"/>
      <c r="C278" s="160"/>
      <c r="D278" s="15" t="s">
        <v>22</v>
      </c>
      <c r="E278" s="14">
        <v>2193.1</v>
      </c>
      <c r="F278" s="14">
        <v>1688.6659999999999</v>
      </c>
      <c r="G278" s="129"/>
      <c r="H278" s="131"/>
      <c r="I278" s="131"/>
      <c r="J278" s="129"/>
    </row>
    <row r="279" spans="1:10" ht="19.2" customHeight="1">
      <c r="A279" s="158"/>
      <c r="B279" s="157"/>
      <c r="C279" s="165"/>
      <c r="D279" s="15" t="s">
        <v>20</v>
      </c>
      <c r="E279" s="14">
        <v>0</v>
      </c>
      <c r="F279" s="14">
        <v>0</v>
      </c>
      <c r="G279" s="130"/>
      <c r="H279" s="132"/>
      <c r="I279" s="132"/>
      <c r="J279" s="130"/>
    </row>
    <row r="280" spans="1:10" ht="15.75" customHeight="1">
      <c r="A280" s="212" t="s">
        <v>100</v>
      </c>
      <c r="B280" s="147" t="s">
        <v>62</v>
      </c>
      <c r="C280" s="151" t="s">
        <v>23</v>
      </c>
      <c r="D280" s="15" t="s">
        <v>56</v>
      </c>
      <c r="E280" s="17">
        <f>E281+E282</f>
        <v>11072.5</v>
      </c>
      <c r="F280" s="17">
        <f>F281+F282</f>
        <v>10036.986000000001</v>
      </c>
      <c r="G280" s="128" t="s">
        <v>2</v>
      </c>
      <c r="H280" s="133">
        <v>15</v>
      </c>
      <c r="I280" s="133">
        <v>15</v>
      </c>
      <c r="J280" s="128" t="s">
        <v>388</v>
      </c>
    </row>
    <row r="281" spans="1:10" ht="15.75" customHeight="1">
      <c r="A281" s="212"/>
      <c r="B281" s="147"/>
      <c r="C281" s="152"/>
      <c r="D281" s="15" t="s">
        <v>22</v>
      </c>
      <c r="E281" s="14">
        <f>E284+E287</f>
        <v>11072.5</v>
      </c>
      <c r="F281" s="14">
        <f>F284+F287</f>
        <v>10036.986000000001</v>
      </c>
      <c r="G281" s="129"/>
      <c r="H281" s="131"/>
      <c r="I281" s="131"/>
      <c r="J281" s="129"/>
    </row>
    <row r="282" spans="1:10" ht="15.75" customHeight="1">
      <c r="A282" s="212"/>
      <c r="B282" s="147"/>
      <c r="C282" s="152"/>
      <c r="D282" s="15" t="s">
        <v>20</v>
      </c>
      <c r="E282" s="14">
        <f>E285+E288</f>
        <v>0</v>
      </c>
      <c r="F282" s="14">
        <f>F285+F288</f>
        <v>0</v>
      </c>
      <c r="G282" s="129"/>
      <c r="H282" s="131"/>
      <c r="I282" s="131"/>
      <c r="J282" s="129"/>
    </row>
    <row r="283" spans="1:10" ht="15.75" customHeight="1">
      <c r="A283" s="212"/>
      <c r="B283" s="157" t="s">
        <v>8</v>
      </c>
      <c r="C283" s="152"/>
      <c r="D283" s="15" t="s">
        <v>56</v>
      </c>
      <c r="E283" s="14">
        <f>E284+E285</f>
        <v>11072.5</v>
      </c>
      <c r="F283" s="14">
        <f>F284+F285</f>
        <v>10036.986000000001</v>
      </c>
      <c r="G283" s="129"/>
      <c r="H283" s="131"/>
      <c r="I283" s="131"/>
      <c r="J283" s="129"/>
    </row>
    <row r="284" spans="1:10" ht="15.75" customHeight="1">
      <c r="A284" s="212"/>
      <c r="B284" s="157"/>
      <c r="C284" s="152"/>
      <c r="D284" s="15" t="s">
        <v>22</v>
      </c>
      <c r="E284" s="14">
        <v>11072.5</v>
      </c>
      <c r="F284" s="14">
        <v>10036.986000000001</v>
      </c>
      <c r="G284" s="129"/>
      <c r="H284" s="131"/>
      <c r="I284" s="131"/>
      <c r="J284" s="129"/>
    </row>
    <row r="285" spans="1:10" ht="15.75" customHeight="1">
      <c r="A285" s="212"/>
      <c r="B285" s="157"/>
      <c r="C285" s="152"/>
      <c r="D285" s="15" t="s">
        <v>20</v>
      </c>
      <c r="E285" s="14">
        <v>0</v>
      </c>
      <c r="F285" s="14">
        <v>0</v>
      </c>
      <c r="G285" s="129"/>
      <c r="H285" s="131"/>
      <c r="I285" s="131"/>
      <c r="J285" s="129"/>
    </row>
    <row r="286" spans="1:10" ht="15.75" customHeight="1">
      <c r="A286" s="212"/>
      <c r="B286" s="157" t="s">
        <v>91</v>
      </c>
      <c r="C286" s="152"/>
      <c r="D286" s="15" t="s">
        <v>56</v>
      </c>
      <c r="E286" s="14">
        <f>E287+E288</f>
        <v>0</v>
      </c>
      <c r="F286" s="14">
        <f>F287+F288</f>
        <v>0</v>
      </c>
      <c r="G286" s="129"/>
      <c r="H286" s="131"/>
      <c r="I286" s="131"/>
      <c r="J286" s="129"/>
    </row>
    <row r="287" spans="1:10" ht="15.75" customHeight="1">
      <c r="A287" s="212"/>
      <c r="B287" s="157"/>
      <c r="C287" s="152"/>
      <c r="D287" s="15" t="s">
        <v>22</v>
      </c>
      <c r="E287" s="14">
        <v>0</v>
      </c>
      <c r="F287" s="14">
        <v>0</v>
      </c>
      <c r="G287" s="129"/>
      <c r="H287" s="131"/>
      <c r="I287" s="131"/>
      <c r="J287" s="129"/>
    </row>
    <row r="288" spans="1:10" ht="15.75" customHeight="1">
      <c r="A288" s="212"/>
      <c r="B288" s="157"/>
      <c r="C288" s="153"/>
      <c r="D288" s="15" t="s">
        <v>20</v>
      </c>
      <c r="E288" s="14">
        <v>0</v>
      </c>
      <c r="F288" s="14">
        <v>0</v>
      </c>
      <c r="G288" s="129"/>
      <c r="H288" s="132"/>
      <c r="I288" s="132"/>
      <c r="J288" s="130"/>
    </row>
    <row r="289" spans="1:10" ht="15.75" customHeight="1">
      <c r="A289" s="213" t="s">
        <v>101</v>
      </c>
      <c r="B289" s="147" t="s">
        <v>62</v>
      </c>
      <c r="C289" s="151" t="s">
        <v>23</v>
      </c>
      <c r="D289" s="15" t="s">
        <v>56</v>
      </c>
      <c r="E289" s="17">
        <f>E290+E291</f>
        <v>59</v>
      </c>
      <c r="F289" s="17">
        <f>F290+F291</f>
        <v>56.273000000000003</v>
      </c>
      <c r="G289" s="129"/>
      <c r="H289" s="133">
        <v>15</v>
      </c>
      <c r="I289" s="133">
        <v>15</v>
      </c>
      <c r="J289" s="128" t="s">
        <v>390</v>
      </c>
    </row>
    <row r="290" spans="1:10" ht="15.75" customHeight="1">
      <c r="A290" s="213"/>
      <c r="B290" s="147"/>
      <c r="C290" s="152"/>
      <c r="D290" s="15" t="s">
        <v>22</v>
      </c>
      <c r="E290" s="14">
        <f>E293+E296</f>
        <v>59</v>
      </c>
      <c r="F290" s="14">
        <f>F293+F296</f>
        <v>56.273000000000003</v>
      </c>
      <c r="G290" s="129"/>
      <c r="H290" s="131"/>
      <c r="I290" s="131"/>
      <c r="J290" s="129"/>
    </row>
    <row r="291" spans="1:10" ht="15.75" customHeight="1">
      <c r="A291" s="213"/>
      <c r="B291" s="147"/>
      <c r="C291" s="152"/>
      <c r="D291" s="15" t="s">
        <v>20</v>
      </c>
      <c r="E291" s="14">
        <f>E294+E297</f>
        <v>0</v>
      </c>
      <c r="F291" s="14">
        <f>F294+F297</f>
        <v>0</v>
      </c>
      <c r="G291" s="129"/>
      <c r="H291" s="131"/>
      <c r="I291" s="131"/>
      <c r="J291" s="129"/>
    </row>
    <row r="292" spans="1:10" ht="15.75" customHeight="1">
      <c r="A292" s="213"/>
      <c r="B292" s="157" t="s">
        <v>8</v>
      </c>
      <c r="C292" s="152"/>
      <c r="D292" s="15" t="s">
        <v>56</v>
      </c>
      <c r="E292" s="14">
        <f>E293+E294</f>
        <v>59</v>
      </c>
      <c r="F292" s="14">
        <f>F293+F294</f>
        <v>56.273000000000003</v>
      </c>
      <c r="G292" s="129"/>
      <c r="H292" s="131"/>
      <c r="I292" s="131"/>
      <c r="J292" s="129"/>
    </row>
    <row r="293" spans="1:10" ht="15.75" customHeight="1">
      <c r="A293" s="213"/>
      <c r="B293" s="157"/>
      <c r="C293" s="152"/>
      <c r="D293" s="15" t="s">
        <v>22</v>
      </c>
      <c r="E293" s="14">
        <v>59</v>
      </c>
      <c r="F293" s="14">
        <v>56.273000000000003</v>
      </c>
      <c r="G293" s="129"/>
      <c r="H293" s="131"/>
      <c r="I293" s="131"/>
      <c r="J293" s="129"/>
    </row>
    <row r="294" spans="1:10" ht="15.75" customHeight="1">
      <c r="A294" s="213"/>
      <c r="B294" s="157"/>
      <c r="C294" s="152"/>
      <c r="D294" s="15" t="s">
        <v>20</v>
      </c>
      <c r="E294" s="14">
        <v>0</v>
      </c>
      <c r="F294" s="14">
        <v>0</v>
      </c>
      <c r="G294" s="129"/>
      <c r="H294" s="131"/>
      <c r="I294" s="131"/>
      <c r="J294" s="129"/>
    </row>
    <row r="295" spans="1:10" ht="15.75" customHeight="1">
      <c r="A295" s="213"/>
      <c r="B295" s="157" t="s">
        <v>91</v>
      </c>
      <c r="C295" s="152"/>
      <c r="D295" s="15" t="s">
        <v>56</v>
      </c>
      <c r="E295" s="14">
        <f>E296+E297</f>
        <v>0</v>
      </c>
      <c r="F295" s="14">
        <f>F296+F297</f>
        <v>0</v>
      </c>
      <c r="G295" s="129"/>
      <c r="H295" s="131"/>
      <c r="I295" s="131"/>
      <c r="J295" s="129"/>
    </row>
    <row r="296" spans="1:10" ht="15.75" customHeight="1">
      <c r="A296" s="213"/>
      <c r="B296" s="157"/>
      <c r="C296" s="152"/>
      <c r="D296" s="15" t="s">
        <v>22</v>
      </c>
      <c r="E296" s="14">
        <v>0</v>
      </c>
      <c r="F296" s="14">
        <v>0</v>
      </c>
      <c r="G296" s="129"/>
      <c r="H296" s="131"/>
      <c r="I296" s="131"/>
      <c r="J296" s="129"/>
    </row>
    <row r="297" spans="1:10" ht="15.75" customHeight="1">
      <c r="A297" s="213"/>
      <c r="B297" s="157"/>
      <c r="C297" s="153"/>
      <c r="D297" s="15" t="s">
        <v>20</v>
      </c>
      <c r="E297" s="14">
        <v>0</v>
      </c>
      <c r="F297" s="14">
        <v>0</v>
      </c>
      <c r="G297" s="129"/>
      <c r="H297" s="132"/>
      <c r="I297" s="132"/>
      <c r="J297" s="130"/>
    </row>
    <row r="298" spans="1:10" ht="15.75" customHeight="1">
      <c r="A298" s="158" t="s">
        <v>102</v>
      </c>
      <c r="B298" s="147" t="s">
        <v>62</v>
      </c>
      <c r="C298" s="151" t="s">
        <v>23</v>
      </c>
      <c r="D298" s="15" t="s">
        <v>56</v>
      </c>
      <c r="E298" s="17">
        <f>E299+E300</f>
        <v>32678.399999999998</v>
      </c>
      <c r="F298" s="17">
        <f>F299+F300</f>
        <v>30001.225999999999</v>
      </c>
      <c r="G298" s="129"/>
      <c r="H298" s="133">
        <v>15</v>
      </c>
      <c r="I298" s="133">
        <v>15</v>
      </c>
      <c r="J298" s="128" t="s">
        <v>389</v>
      </c>
    </row>
    <row r="299" spans="1:10" ht="15.75" customHeight="1">
      <c r="A299" s="158"/>
      <c r="B299" s="147"/>
      <c r="C299" s="152"/>
      <c r="D299" s="15" t="s">
        <v>22</v>
      </c>
      <c r="E299" s="14">
        <f>E302+E308+E305</f>
        <v>32448.799999999999</v>
      </c>
      <c r="F299" s="14">
        <f>F302+F308+F305</f>
        <v>29771.626</v>
      </c>
      <c r="G299" s="129"/>
      <c r="H299" s="131"/>
      <c r="I299" s="131"/>
      <c r="J299" s="129"/>
    </row>
    <row r="300" spans="1:10" ht="15.75" customHeight="1">
      <c r="A300" s="158"/>
      <c r="B300" s="147"/>
      <c r="C300" s="152"/>
      <c r="D300" s="15" t="s">
        <v>20</v>
      </c>
      <c r="E300" s="14">
        <f>E303+E309+E306</f>
        <v>229.6</v>
      </c>
      <c r="F300" s="14">
        <f>F303+F309+F306</f>
        <v>229.6</v>
      </c>
      <c r="G300" s="129"/>
      <c r="H300" s="131"/>
      <c r="I300" s="131"/>
      <c r="J300" s="129"/>
    </row>
    <row r="301" spans="1:10" ht="15.75" customHeight="1">
      <c r="A301" s="158"/>
      <c r="B301" s="157" t="s">
        <v>8</v>
      </c>
      <c r="C301" s="152"/>
      <c r="D301" s="15" t="s">
        <v>56</v>
      </c>
      <c r="E301" s="14">
        <f>E302+E303</f>
        <v>32678.399999999998</v>
      </c>
      <c r="F301" s="14">
        <f>F302+F303</f>
        <v>30001.225999999999</v>
      </c>
      <c r="G301" s="129"/>
      <c r="H301" s="131"/>
      <c r="I301" s="131"/>
      <c r="J301" s="129"/>
    </row>
    <row r="302" spans="1:10" ht="15.75" customHeight="1">
      <c r="A302" s="158"/>
      <c r="B302" s="157"/>
      <c r="C302" s="152"/>
      <c r="D302" s="15" t="s">
        <v>22</v>
      </c>
      <c r="E302" s="14">
        <v>32448.799999999999</v>
      </c>
      <c r="F302" s="14">
        <v>29771.626</v>
      </c>
      <c r="G302" s="129"/>
      <c r="H302" s="131"/>
      <c r="I302" s="131"/>
      <c r="J302" s="129"/>
    </row>
    <row r="303" spans="1:10" ht="15.75" customHeight="1">
      <c r="A303" s="158"/>
      <c r="B303" s="157"/>
      <c r="C303" s="152"/>
      <c r="D303" s="15" t="s">
        <v>20</v>
      </c>
      <c r="E303" s="14">
        <v>229.6</v>
      </c>
      <c r="F303" s="14">
        <v>229.6</v>
      </c>
      <c r="G303" s="129"/>
      <c r="H303" s="131"/>
      <c r="I303" s="131"/>
      <c r="J303" s="129"/>
    </row>
    <row r="304" spans="1:10" ht="15.75" customHeight="1">
      <c r="A304" s="158"/>
      <c r="B304" s="157" t="s">
        <v>168</v>
      </c>
      <c r="C304" s="152"/>
      <c r="D304" s="15" t="s">
        <v>56</v>
      </c>
      <c r="E304" s="14">
        <f>E305+E306</f>
        <v>0</v>
      </c>
      <c r="F304" s="14">
        <f>F305+F306</f>
        <v>0</v>
      </c>
      <c r="G304" s="129"/>
      <c r="H304" s="131"/>
      <c r="I304" s="131"/>
      <c r="J304" s="129"/>
    </row>
    <row r="305" spans="1:10" ht="15.75" customHeight="1">
      <c r="A305" s="158"/>
      <c r="B305" s="157"/>
      <c r="C305" s="152"/>
      <c r="D305" s="15" t="s">
        <v>22</v>
      </c>
      <c r="E305" s="14">
        <v>0</v>
      </c>
      <c r="F305" s="14">
        <v>0</v>
      </c>
      <c r="G305" s="129"/>
      <c r="H305" s="131"/>
      <c r="I305" s="131"/>
      <c r="J305" s="129"/>
    </row>
    <row r="306" spans="1:10" ht="15.75" customHeight="1">
      <c r="A306" s="158"/>
      <c r="B306" s="157"/>
      <c r="C306" s="152"/>
      <c r="D306" s="15" t="s">
        <v>20</v>
      </c>
      <c r="E306" s="14">
        <v>0</v>
      </c>
      <c r="F306" s="14">
        <v>0</v>
      </c>
      <c r="G306" s="129"/>
      <c r="H306" s="131"/>
      <c r="I306" s="131"/>
      <c r="J306" s="129"/>
    </row>
    <row r="307" spans="1:10" ht="15.75" customHeight="1">
      <c r="A307" s="158"/>
      <c r="B307" s="157" t="s">
        <v>91</v>
      </c>
      <c r="C307" s="152"/>
      <c r="D307" s="15" t="s">
        <v>56</v>
      </c>
      <c r="E307" s="14">
        <f>E308+E309</f>
        <v>0</v>
      </c>
      <c r="F307" s="14">
        <f>F308+F309</f>
        <v>0</v>
      </c>
      <c r="G307" s="129"/>
      <c r="H307" s="131"/>
      <c r="I307" s="131"/>
      <c r="J307" s="129"/>
    </row>
    <row r="308" spans="1:10" ht="15.75" customHeight="1">
      <c r="A308" s="158"/>
      <c r="B308" s="157"/>
      <c r="C308" s="152"/>
      <c r="D308" s="15" t="s">
        <v>22</v>
      </c>
      <c r="E308" s="14">
        <v>0</v>
      </c>
      <c r="F308" s="14">
        <v>0</v>
      </c>
      <c r="G308" s="129"/>
      <c r="H308" s="131"/>
      <c r="I308" s="131"/>
      <c r="J308" s="129"/>
    </row>
    <row r="309" spans="1:10" ht="15.75" customHeight="1">
      <c r="A309" s="158"/>
      <c r="B309" s="157"/>
      <c r="C309" s="153"/>
      <c r="D309" s="15" t="s">
        <v>20</v>
      </c>
      <c r="E309" s="14">
        <v>0</v>
      </c>
      <c r="F309" s="14">
        <v>0</v>
      </c>
      <c r="G309" s="129"/>
      <c r="H309" s="132"/>
      <c r="I309" s="132"/>
      <c r="J309" s="130"/>
    </row>
    <row r="310" spans="1:10" ht="15.75" customHeight="1">
      <c r="A310" s="233" t="s">
        <v>185</v>
      </c>
      <c r="B310" s="147" t="s">
        <v>62</v>
      </c>
      <c r="C310" s="151" t="s">
        <v>23</v>
      </c>
      <c r="D310" s="15" t="s">
        <v>56</v>
      </c>
      <c r="E310" s="17">
        <f>E311+E312</f>
        <v>0</v>
      </c>
      <c r="F310" s="17">
        <f>F311+F312</f>
        <v>0</v>
      </c>
      <c r="G310" s="129"/>
      <c r="H310" s="133">
        <v>0</v>
      </c>
      <c r="I310" s="133">
        <v>0</v>
      </c>
      <c r="J310" s="134"/>
    </row>
    <row r="311" spans="1:10" ht="15.75" customHeight="1">
      <c r="A311" s="158"/>
      <c r="B311" s="147"/>
      <c r="C311" s="152"/>
      <c r="D311" s="15" t="s">
        <v>22</v>
      </c>
      <c r="E311" s="14">
        <f>E314+E317</f>
        <v>0</v>
      </c>
      <c r="F311" s="14">
        <f>F314+F317</f>
        <v>0</v>
      </c>
      <c r="G311" s="129"/>
      <c r="H311" s="131"/>
      <c r="I311" s="131"/>
      <c r="J311" s="135"/>
    </row>
    <row r="312" spans="1:10" ht="15.75" customHeight="1">
      <c r="A312" s="158"/>
      <c r="B312" s="147"/>
      <c r="C312" s="152"/>
      <c r="D312" s="15" t="s">
        <v>20</v>
      </c>
      <c r="E312" s="14">
        <f>E315+E318</f>
        <v>0</v>
      </c>
      <c r="F312" s="14">
        <f>F315+F318</f>
        <v>0</v>
      </c>
      <c r="G312" s="129"/>
      <c r="H312" s="131"/>
      <c r="I312" s="131"/>
      <c r="J312" s="135"/>
    </row>
    <row r="313" spans="1:10" ht="15.75" customHeight="1">
      <c r="A313" s="158"/>
      <c r="B313" s="157" t="s">
        <v>8</v>
      </c>
      <c r="C313" s="152"/>
      <c r="D313" s="15" t="s">
        <v>56</v>
      </c>
      <c r="E313" s="14">
        <f>E314+E315</f>
        <v>0</v>
      </c>
      <c r="F313" s="14">
        <f>F314+F315</f>
        <v>0</v>
      </c>
      <c r="G313" s="129"/>
      <c r="H313" s="131"/>
      <c r="I313" s="131"/>
      <c r="J313" s="135"/>
    </row>
    <row r="314" spans="1:10" ht="15.75" customHeight="1">
      <c r="A314" s="158"/>
      <c r="B314" s="157"/>
      <c r="C314" s="152"/>
      <c r="D314" s="15" t="s">
        <v>22</v>
      </c>
      <c r="E314" s="14">
        <v>0</v>
      </c>
      <c r="F314" s="14">
        <v>0</v>
      </c>
      <c r="G314" s="129"/>
      <c r="H314" s="131"/>
      <c r="I314" s="131"/>
      <c r="J314" s="135"/>
    </row>
    <row r="315" spans="1:10" ht="15.75" customHeight="1">
      <c r="A315" s="158"/>
      <c r="B315" s="157"/>
      <c r="C315" s="152"/>
      <c r="D315" s="15" t="s">
        <v>20</v>
      </c>
      <c r="E315" s="14">
        <v>0</v>
      </c>
      <c r="F315" s="14">
        <v>0</v>
      </c>
      <c r="G315" s="129"/>
      <c r="H315" s="131"/>
      <c r="I315" s="131"/>
      <c r="J315" s="135"/>
    </row>
    <row r="316" spans="1:10" ht="15.75" customHeight="1">
      <c r="A316" s="158"/>
      <c r="B316" s="157" t="s">
        <v>168</v>
      </c>
      <c r="C316" s="152"/>
      <c r="D316" s="15" t="s">
        <v>56</v>
      </c>
      <c r="E316" s="14">
        <f>E317+E318</f>
        <v>0</v>
      </c>
      <c r="F316" s="14">
        <f>F317+F318</f>
        <v>0</v>
      </c>
      <c r="G316" s="129"/>
      <c r="H316" s="131"/>
      <c r="I316" s="131"/>
      <c r="J316" s="135"/>
    </row>
    <row r="317" spans="1:10" ht="15.75" customHeight="1">
      <c r="A317" s="158"/>
      <c r="B317" s="157"/>
      <c r="C317" s="152"/>
      <c r="D317" s="15" t="s">
        <v>22</v>
      </c>
      <c r="E317" s="14">
        <v>0</v>
      </c>
      <c r="F317" s="14">
        <v>0</v>
      </c>
      <c r="G317" s="129"/>
      <c r="H317" s="131"/>
      <c r="I317" s="131"/>
      <c r="J317" s="135"/>
    </row>
    <row r="318" spans="1:10" ht="15.75" customHeight="1">
      <c r="A318" s="158"/>
      <c r="B318" s="157"/>
      <c r="C318" s="152"/>
      <c r="D318" s="15" t="s">
        <v>20</v>
      </c>
      <c r="E318" s="14">
        <v>0</v>
      </c>
      <c r="F318" s="14">
        <v>0</v>
      </c>
      <c r="G318" s="129"/>
      <c r="H318" s="131"/>
      <c r="I318" s="131"/>
      <c r="J318" s="135"/>
    </row>
    <row r="319" spans="1:10" ht="15.75" customHeight="1">
      <c r="A319" s="158" t="s">
        <v>186</v>
      </c>
      <c r="B319" s="147" t="s">
        <v>62</v>
      </c>
      <c r="C319" s="151" t="s">
        <v>23</v>
      </c>
      <c r="D319" s="15" t="s">
        <v>56</v>
      </c>
      <c r="E319" s="17">
        <f>E320+E321+E322</f>
        <v>4973.2999999999993</v>
      </c>
      <c r="F319" s="17">
        <f>F320+F321+F322</f>
        <v>4973.2999999999993</v>
      </c>
      <c r="G319" s="129"/>
      <c r="H319" s="133">
        <v>15</v>
      </c>
      <c r="I319" s="133">
        <v>15</v>
      </c>
      <c r="J319" s="134"/>
    </row>
    <row r="320" spans="1:10" ht="15.75" customHeight="1">
      <c r="A320" s="158"/>
      <c r="B320" s="147"/>
      <c r="C320" s="152"/>
      <c r="D320" s="15" t="s">
        <v>22</v>
      </c>
      <c r="E320" s="14">
        <f>E324+E328</f>
        <v>492.9</v>
      </c>
      <c r="F320" s="14">
        <f>F324+F328</f>
        <v>492.9</v>
      </c>
      <c r="G320" s="129"/>
      <c r="H320" s="131"/>
      <c r="I320" s="131"/>
      <c r="J320" s="135"/>
    </row>
    <row r="321" spans="1:10" ht="15.75" customHeight="1">
      <c r="A321" s="158"/>
      <c r="B321" s="147"/>
      <c r="C321" s="152"/>
      <c r="D321" s="15" t="s">
        <v>20</v>
      </c>
      <c r="E321" s="14">
        <f>E326+E330</f>
        <v>4480.3999999999996</v>
      </c>
      <c r="F321" s="14">
        <f>F326+F330</f>
        <v>4480.3999999999996</v>
      </c>
      <c r="G321" s="129"/>
      <c r="H321" s="131"/>
      <c r="I321" s="131"/>
      <c r="J321" s="135"/>
    </row>
    <row r="322" spans="1:10" ht="15.75" customHeight="1">
      <c r="A322" s="158"/>
      <c r="B322" s="147"/>
      <c r="C322" s="152"/>
      <c r="D322" s="15" t="s">
        <v>65</v>
      </c>
      <c r="E322" s="14">
        <f>E329+E325</f>
        <v>0</v>
      </c>
      <c r="F322" s="14">
        <f>F329+F325</f>
        <v>0</v>
      </c>
      <c r="G322" s="129"/>
      <c r="H322" s="131"/>
      <c r="I322" s="131"/>
      <c r="J322" s="135"/>
    </row>
    <row r="323" spans="1:10" ht="15.75" customHeight="1">
      <c r="A323" s="158"/>
      <c r="B323" s="157" t="s">
        <v>8</v>
      </c>
      <c r="C323" s="152"/>
      <c r="D323" s="15" t="s">
        <v>56</v>
      </c>
      <c r="E323" s="14">
        <f>E324+E326+E325</f>
        <v>4973.2999999999993</v>
      </c>
      <c r="F323" s="14">
        <f>F324+F326+F325</f>
        <v>4973.2999999999993</v>
      </c>
      <c r="G323" s="129"/>
      <c r="H323" s="131"/>
      <c r="I323" s="131"/>
      <c r="J323" s="135"/>
    </row>
    <row r="324" spans="1:10" ht="15.75" customHeight="1">
      <c r="A324" s="158"/>
      <c r="B324" s="157"/>
      <c r="C324" s="152"/>
      <c r="D324" s="15" t="s">
        <v>22</v>
      </c>
      <c r="E324" s="14">
        <v>492.9</v>
      </c>
      <c r="F324" s="14">
        <v>492.9</v>
      </c>
      <c r="G324" s="129"/>
      <c r="H324" s="131"/>
      <c r="I324" s="131"/>
      <c r="J324" s="135"/>
    </row>
    <row r="325" spans="1:10" ht="15.75" customHeight="1">
      <c r="A325" s="158"/>
      <c r="B325" s="157"/>
      <c r="C325" s="152"/>
      <c r="D325" s="15" t="s">
        <v>65</v>
      </c>
      <c r="E325" s="14">
        <v>0</v>
      </c>
      <c r="F325" s="14">
        <v>0</v>
      </c>
      <c r="G325" s="129"/>
      <c r="H325" s="131"/>
      <c r="I325" s="131"/>
      <c r="J325" s="135"/>
    </row>
    <row r="326" spans="1:10" ht="15.75" customHeight="1">
      <c r="A326" s="158"/>
      <c r="B326" s="157"/>
      <c r="C326" s="152"/>
      <c r="D326" s="15" t="s">
        <v>20</v>
      </c>
      <c r="E326" s="14">
        <v>4480.3999999999996</v>
      </c>
      <c r="F326" s="14">
        <v>4480.3999999999996</v>
      </c>
      <c r="G326" s="129"/>
      <c r="H326" s="131"/>
      <c r="I326" s="131"/>
      <c r="J326" s="135"/>
    </row>
    <row r="327" spans="1:10" ht="15.75" customHeight="1">
      <c r="A327" s="158"/>
      <c r="B327" s="157" t="s">
        <v>91</v>
      </c>
      <c r="C327" s="152"/>
      <c r="D327" s="15" t="s">
        <v>56</v>
      </c>
      <c r="E327" s="14">
        <f>E328+E330+E329</f>
        <v>0</v>
      </c>
      <c r="F327" s="14">
        <f>F328+F330+F329</f>
        <v>0</v>
      </c>
      <c r="G327" s="129"/>
      <c r="H327" s="131"/>
      <c r="I327" s="131"/>
      <c r="J327" s="135"/>
    </row>
    <row r="328" spans="1:10" ht="15.75" customHeight="1">
      <c r="A328" s="158"/>
      <c r="B328" s="157"/>
      <c r="C328" s="152"/>
      <c r="D328" s="15" t="s">
        <v>22</v>
      </c>
      <c r="E328" s="14">
        <v>0</v>
      </c>
      <c r="F328" s="14">
        <v>0</v>
      </c>
      <c r="G328" s="129"/>
      <c r="H328" s="131"/>
      <c r="I328" s="131"/>
      <c r="J328" s="135"/>
    </row>
    <row r="329" spans="1:10" ht="15.75" customHeight="1">
      <c r="A329" s="158"/>
      <c r="B329" s="157"/>
      <c r="C329" s="152"/>
      <c r="D329" s="15" t="s">
        <v>65</v>
      </c>
      <c r="E329" s="14">
        <v>0</v>
      </c>
      <c r="F329" s="14">
        <v>0</v>
      </c>
      <c r="G329" s="129"/>
      <c r="H329" s="131"/>
      <c r="I329" s="131"/>
      <c r="J329" s="135"/>
    </row>
    <row r="330" spans="1:10" ht="15.75" customHeight="1">
      <c r="A330" s="158"/>
      <c r="B330" s="157"/>
      <c r="C330" s="153"/>
      <c r="D330" s="15" t="s">
        <v>20</v>
      </c>
      <c r="E330" s="14">
        <v>0</v>
      </c>
      <c r="F330" s="14">
        <v>0</v>
      </c>
      <c r="G330" s="130"/>
      <c r="H330" s="132"/>
      <c r="I330" s="132"/>
      <c r="J330" s="136"/>
    </row>
    <row r="331" spans="1:10" ht="19.2" customHeight="1">
      <c r="A331" s="167" t="s">
        <v>187</v>
      </c>
      <c r="B331" s="157" t="s">
        <v>8</v>
      </c>
      <c r="C331" s="34"/>
      <c r="D331" s="15" t="s">
        <v>56</v>
      </c>
      <c r="E331" s="17">
        <f>E332+E333</f>
        <v>80</v>
      </c>
      <c r="F331" s="17">
        <f>F332+F333</f>
        <v>80</v>
      </c>
      <c r="G331" s="128" t="s">
        <v>2</v>
      </c>
      <c r="H331" s="36"/>
      <c r="I331" s="36"/>
      <c r="J331" s="128" t="s">
        <v>365</v>
      </c>
    </row>
    <row r="332" spans="1:10" ht="20.399999999999999" customHeight="1">
      <c r="A332" s="169"/>
      <c r="B332" s="157"/>
      <c r="C332" s="34" t="s">
        <v>23</v>
      </c>
      <c r="D332" s="15" t="s">
        <v>22</v>
      </c>
      <c r="E332" s="14">
        <v>80</v>
      </c>
      <c r="F332" s="14">
        <v>80</v>
      </c>
      <c r="G332" s="129"/>
      <c r="H332" s="36">
        <v>1</v>
      </c>
      <c r="I332" s="36">
        <v>1</v>
      </c>
      <c r="J332" s="129"/>
    </row>
    <row r="333" spans="1:10" ht="22.2" customHeight="1">
      <c r="A333" s="168"/>
      <c r="B333" s="157"/>
      <c r="C333" s="34"/>
      <c r="D333" s="15" t="s">
        <v>20</v>
      </c>
      <c r="E333" s="14">
        <v>0</v>
      </c>
      <c r="F333" s="14">
        <v>0</v>
      </c>
      <c r="G333" s="130"/>
      <c r="H333" s="36"/>
      <c r="I333" s="36"/>
      <c r="J333" s="130"/>
    </row>
    <row r="334" spans="1:10" ht="15.75" customHeight="1">
      <c r="A334" s="158" t="s">
        <v>188</v>
      </c>
      <c r="B334" s="147" t="s">
        <v>62</v>
      </c>
      <c r="C334" s="151" t="s">
        <v>23</v>
      </c>
      <c r="D334" s="15" t="s">
        <v>56</v>
      </c>
      <c r="E334" s="17">
        <f>E335+E336+E337</f>
        <v>104.4</v>
      </c>
      <c r="F334" s="17">
        <f>F335+F336+F337</f>
        <v>57.985999999999997</v>
      </c>
      <c r="G334" s="41"/>
      <c r="H334" s="133">
        <v>10</v>
      </c>
      <c r="I334" s="133">
        <v>10</v>
      </c>
      <c r="J334" s="128" t="s">
        <v>372</v>
      </c>
    </row>
    <row r="335" spans="1:10" ht="15.75" customHeight="1">
      <c r="A335" s="158"/>
      <c r="B335" s="147"/>
      <c r="C335" s="152"/>
      <c r="D335" s="15" t="s">
        <v>22</v>
      </c>
      <c r="E335" s="14">
        <f>E339</f>
        <v>104.4</v>
      </c>
      <c r="F335" s="14">
        <f>F339</f>
        <v>57.985999999999997</v>
      </c>
      <c r="G335" s="41"/>
      <c r="H335" s="131"/>
      <c r="I335" s="131"/>
      <c r="J335" s="129"/>
    </row>
    <row r="336" spans="1:10" ht="15.75" customHeight="1">
      <c r="A336" s="158"/>
      <c r="B336" s="147"/>
      <c r="C336" s="152"/>
      <c r="D336" s="15" t="s">
        <v>20</v>
      </c>
      <c r="E336" s="14">
        <f>E341</f>
        <v>0</v>
      </c>
      <c r="F336" s="14">
        <f>F341</f>
        <v>0</v>
      </c>
      <c r="G336" s="41"/>
      <c r="H336" s="131"/>
      <c r="I336" s="131"/>
      <c r="J336" s="129"/>
    </row>
    <row r="337" spans="1:10" ht="15.75" customHeight="1">
      <c r="A337" s="158"/>
      <c r="B337" s="147"/>
      <c r="C337" s="152"/>
      <c r="D337" s="15" t="s">
        <v>65</v>
      </c>
      <c r="E337" s="14">
        <f>E340</f>
        <v>0</v>
      </c>
      <c r="F337" s="14">
        <f>F340</f>
        <v>0</v>
      </c>
      <c r="G337" s="41"/>
      <c r="H337" s="131"/>
      <c r="I337" s="131"/>
      <c r="J337" s="129"/>
    </row>
    <row r="338" spans="1:10" ht="15.75" customHeight="1">
      <c r="A338" s="158"/>
      <c r="B338" s="157" t="s">
        <v>8</v>
      </c>
      <c r="C338" s="152"/>
      <c r="D338" s="15" t="s">
        <v>56</v>
      </c>
      <c r="E338" s="14">
        <f>E339+E341+E340</f>
        <v>104.4</v>
      </c>
      <c r="F338" s="14">
        <f>F339+F341+F340</f>
        <v>57.985999999999997</v>
      </c>
      <c r="G338" s="41"/>
      <c r="H338" s="131"/>
      <c r="I338" s="131"/>
      <c r="J338" s="129"/>
    </row>
    <row r="339" spans="1:10" ht="15.75" customHeight="1">
      <c r="A339" s="158"/>
      <c r="B339" s="157"/>
      <c r="C339" s="152"/>
      <c r="D339" s="15" t="s">
        <v>22</v>
      </c>
      <c r="E339" s="14">
        <v>104.4</v>
      </c>
      <c r="F339" s="14">
        <v>57.985999999999997</v>
      </c>
      <c r="G339" s="41"/>
      <c r="H339" s="131"/>
      <c r="I339" s="131"/>
      <c r="J339" s="129"/>
    </row>
    <row r="340" spans="1:10" ht="15.75" customHeight="1">
      <c r="A340" s="158"/>
      <c r="B340" s="157"/>
      <c r="C340" s="152"/>
      <c r="D340" s="15" t="s">
        <v>65</v>
      </c>
      <c r="E340" s="14">
        <v>0</v>
      </c>
      <c r="F340" s="14">
        <v>0</v>
      </c>
      <c r="G340" s="41"/>
      <c r="H340" s="131"/>
      <c r="I340" s="131"/>
      <c r="J340" s="129"/>
    </row>
    <row r="341" spans="1:10" ht="15.75" customHeight="1">
      <c r="A341" s="158"/>
      <c r="B341" s="157"/>
      <c r="C341" s="152"/>
      <c r="D341" s="15" t="s">
        <v>20</v>
      </c>
      <c r="E341" s="14">
        <v>0</v>
      </c>
      <c r="F341" s="14">
        <v>0</v>
      </c>
      <c r="G341" s="41"/>
      <c r="H341" s="131"/>
      <c r="I341" s="131"/>
      <c r="J341" s="130"/>
    </row>
    <row r="342" spans="1:10" ht="15.75" customHeight="1">
      <c r="A342" s="158" t="s">
        <v>189</v>
      </c>
      <c r="B342" s="147" t="s">
        <v>62</v>
      </c>
      <c r="C342" s="151" t="s">
        <v>23</v>
      </c>
      <c r="D342" s="15" t="s">
        <v>56</v>
      </c>
      <c r="E342" s="17">
        <f>E343+E344+E345</f>
        <v>0</v>
      </c>
      <c r="F342" s="17">
        <f>F343+F344+F345</f>
        <v>0</v>
      </c>
      <c r="G342" s="41"/>
      <c r="H342" s="133">
        <v>0</v>
      </c>
      <c r="I342" s="133">
        <v>0</v>
      </c>
      <c r="J342" s="134"/>
    </row>
    <row r="343" spans="1:10" ht="15.75" customHeight="1">
      <c r="A343" s="158"/>
      <c r="B343" s="147"/>
      <c r="C343" s="152"/>
      <c r="D343" s="15" t="s">
        <v>22</v>
      </c>
      <c r="E343" s="14">
        <f>E347</f>
        <v>0</v>
      </c>
      <c r="F343" s="14">
        <f>F347</f>
        <v>0</v>
      </c>
      <c r="G343" s="41"/>
      <c r="H343" s="131"/>
      <c r="I343" s="131"/>
      <c r="J343" s="135"/>
    </row>
    <row r="344" spans="1:10" ht="15.75" customHeight="1">
      <c r="A344" s="158"/>
      <c r="B344" s="147"/>
      <c r="C344" s="152"/>
      <c r="D344" s="15" t="s">
        <v>20</v>
      </c>
      <c r="E344" s="14">
        <f>E349</f>
        <v>0</v>
      </c>
      <c r="F344" s="14">
        <f>F349</f>
        <v>0</v>
      </c>
      <c r="G344" s="41"/>
      <c r="H344" s="131"/>
      <c r="I344" s="131"/>
      <c r="J344" s="135"/>
    </row>
    <row r="345" spans="1:10" ht="15.75" customHeight="1">
      <c r="A345" s="158"/>
      <c r="B345" s="147"/>
      <c r="C345" s="152"/>
      <c r="D345" s="15" t="s">
        <v>65</v>
      </c>
      <c r="E345" s="14">
        <f>E348</f>
        <v>0</v>
      </c>
      <c r="F345" s="14">
        <f>F348</f>
        <v>0</v>
      </c>
      <c r="G345" s="41"/>
      <c r="H345" s="131"/>
      <c r="I345" s="131"/>
      <c r="J345" s="135"/>
    </row>
    <row r="346" spans="1:10" ht="15.75" customHeight="1">
      <c r="A346" s="158"/>
      <c r="B346" s="157" t="s">
        <v>8</v>
      </c>
      <c r="C346" s="152"/>
      <c r="D346" s="15" t="s">
        <v>56</v>
      </c>
      <c r="E346" s="14">
        <f>E347+E349+E348</f>
        <v>0</v>
      </c>
      <c r="F346" s="14">
        <f>F347+F349+F348</f>
        <v>0</v>
      </c>
      <c r="G346" s="41"/>
      <c r="H346" s="131"/>
      <c r="I346" s="131"/>
      <c r="J346" s="135"/>
    </row>
    <row r="347" spans="1:10" ht="15.75" customHeight="1">
      <c r="A347" s="158"/>
      <c r="B347" s="157"/>
      <c r="C347" s="152"/>
      <c r="D347" s="15" t="s">
        <v>22</v>
      </c>
      <c r="E347" s="14">
        <v>0</v>
      </c>
      <c r="F347" s="14">
        <v>0</v>
      </c>
      <c r="G347" s="41"/>
      <c r="H347" s="131"/>
      <c r="I347" s="131"/>
      <c r="J347" s="135"/>
    </row>
    <row r="348" spans="1:10" ht="15.75" customHeight="1">
      <c r="A348" s="158"/>
      <c r="B348" s="157"/>
      <c r="C348" s="152"/>
      <c r="D348" s="15" t="s">
        <v>65</v>
      </c>
      <c r="E348" s="14">
        <v>0</v>
      </c>
      <c r="F348" s="14">
        <v>0</v>
      </c>
      <c r="G348" s="41"/>
      <c r="H348" s="131"/>
      <c r="I348" s="131"/>
      <c r="J348" s="135"/>
    </row>
    <row r="349" spans="1:10" ht="15.75" customHeight="1">
      <c r="A349" s="158"/>
      <c r="B349" s="157"/>
      <c r="C349" s="152"/>
      <c r="D349" s="15" t="s">
        <v>20</v>
      </c>
      <c r="E349" s="14">
        <v>0</v>
      </c>
      <c r="F349" s="14">
        <v>0</v>
      </c>
      <c r="G349" s="41"/>
      <c r="H349" s="131"/>
      <c r="I349" s="131"/>
      <c r="J349" s="135"/>
    </row>
    <row r="350" spans="1:10" ht="15.75" customHeight="1">
      <c r="A350" s="195" t="s">
        <v>103</v>
      </c>
      <c r="B350" s="208" t="s">
        <v>6</v>
      </c>
      <c r="C350" s="188" t="s">
        <v>23</v>
      </c>
      <c r="D350" s="15" t="s">
        <v>56</v>
      </c>
      <c r="E350" s="17">
        <f>E351+E352</f>
        <v>0</v>
      </c>
      <c r="F350" s="17">
        <f>F351+F352</f>
        <v>0</v>
      </c>
      <c r="G350" s="133" t="s">
        <v>0</v>
      </c>
      <c r="H350" s="133" t="s">
        <v>0</v>
      </c>
      <c r="I350" s="133" t="s">
        <v>0</v>
      </c>
      <c r="J350" s="134"/>
    </row>
    <row r="351" spans="1:10" ht="15.75" customHeight="1">
      <c r="A351" s="196"/>
      <c r="B351" s="208"/>
      <c r="C351" s="189"/>
      <c r="D351" s="15" t="s">
        <v>22</v>
      </c>
      <c r="E351" s="14">
        <f>E356+E357+E358+E359+E361+E362+E363+E364</f>
        <v>0</v>
      </c>
      <c r="F351" s="14">
        <f>F356+F357+F358+F359+F361+F362+F363+F364</f>
        <v>0</v>
      </c>
      <c r="G351" s="131"/>
      <c r="H351" s="131"/>
      <c r="I351" s="131"/>
      <c r="J351" s="135"/>
    </row>
    <row r="352" spans="1:10" ht="15.75" customHeight="1">
      <c r="A352" s="196"/>
      <c r="B352" s="208"/>
      <c r="C352" s="190"/>
      <c r="D352" s="15" t="s">
        <v>20</v>
      </c>
      <c r="E352" s="14">
        <v>0</v>
      </c>
      <c r="F352" s="14">
        <v>0</v>
      </c>
      <c r="G352" s="132"/>
      <c r="H352" s="132"/>
      <c r="I352" s="132"/>
      <c r="J352" s="136"/>
    </row>
    <row r="353" spans="1:10" ht="15.75" customHeight="1">
      <c r="A353" s="196"/>
      <c r="B353" s="208" t="s">
        <v>60</v>
      </c>
      <c r="C353" s="188" t="s">
        <v>23</v>
      </c>
      <c r="D353" s="15" t="s">
        <v>56</v>
      </c>
      <c r="E353" s="17">
        <f>E354+E355</f>
        <v>90</v>
      </c>
      <c r="F353" s="17">
        <f>F354+F355</f>
        <v>90</v>
      </c>
      <c r="G353" s="133" t="s">
        <v>0</v>
      </c>
      <c r="H353" s="133" t="s">
        <v>0</v>
      </c>
      <c r="I353" s="133" t="s">
        <v>0</v>
      </c>
      <c r="J353" s="134"/>
    </row>
    <row r="354" spans="1:10" ht="15.75" customHeight="1">
      <c r="A354" s="196"/>
      <c r="B354" s="208"/>
      <c r="C354" s="189"/>
      <c r="D354" s="15" t="s">
        <v>22</v>
      </c>
      <c r="E354" s="14">
        <f>E360</f>
        <v>90</v>
      </c>
      <c r="F354" s="14">
        <f>F360</f>
        <v>90</v>
      </c>
      <c r="G354" s="131"/>
      <c r="H354" s="131"/>
      <c r="I354" s="131"/>
      <c r="J354" s="135"/>
    </row>
    <row r="355" spans="1:10" ht="15.75" customHeight="1">
      <c r="A355" s="197"/>
      <c r="B355" s="208"/>
      <c r="C355" s="190"/>
      <c r="D355" s="15" t="s">
        <v>20</v>
      </c>
      <c r="E355" s="14">
        <v>0</v>
      </c>
      <c r="F355" s="14">
        <v>0</v>
      </c>
      <c r="G355" s="132"/>
      <c r="H355" s="132"/>
      <c r="I355" s="132"/>
      <c r="J355" s="136"/>
    </row>
    <row r="356" spans="1:10" ht="66.599999999999994" customHeight="1">
      <c r="A356" s="47" t="s">
        <v>104</v>
      </c>
      <c r="B356" s="33" t="s">
        <v>13</v>
      </c>
      <c r="C356" s="43" t="s">
        <v>23</v>
      </c>
      <c r="D356" s="15" t="s">
        <v>22</v>
      </c>
      <c r="E356" s="14">
        <v>0</v>
      </c>
      <c r="F356" s="14">
        <v>0</v>
      </c>
      <c r="G356" s="128" t="s">
        <v>38</v>
      </c>
      <c r="H356" s="45">
        <v>0</v>
      </c>
      <c r="I356" s="45">
        <v>0</v>
      </c>
      <c r="J356" s="124"/>
    </row>
    <row r="357" spans="1:10" ht="66.599999999999994" customHeight="1">
      <c r="A357" s="42" t="s">
        <v>105</v>
      </c>
      <c r="B357" s="33" t="s">
        <v>13</v>
      </c>
      <c r="C357" s="43" t="s">
        <v>23</v>
      </c>
      <c r="D357" s="15" t="s">
        <v>22</v>
      </c>
      <c r="E357" s="14">
        <v>0</v>
      </c>
      <c r="F357" s="14">
        <v>0</v>
      </c>
      <c r="G357" s="129"/>
      <c r="H357" s="45">
        <v>0</v>
      </c>
      <c r="I357" s="45">
        <v>0</v>
      </c>
      <c r="J357" s="125"/>
    </row>
    <row r="358" spans="1:10" ht="67.2" customHeight="1">
      <c r="A358" s="42" t="s">
        <v>106</v>
      </c>
      <c r="B358" s="33" t="s">
        <v>13</v>
      </c>
      <c r="C358" s="43" t="s">
        <v>23</v>
      </c>
      <c r="D358" s="15" t="s">
        <v>22</v>
      </c>
      <c r="E358" s="14">
        <v>0</v>
      </c>
      <c r="F358" s="14">
        <v>0</v>
      </c>
      <c r="G358" s="129"/>
      <c r="H358" s="45">
        <v>0</v>
      </c>
      <c r="I358" s="45">
        <v>0</v>
      </c>
      <c r="J358" s="125"/>
    </row>
    <row r="359" spans="1:10" ht="67.2" customHeight="1">
      <c r="A359" s="167" t="s">
        <v>107</v>
      </c>
      <c r="B359" s="33" t="s">
        <v>13</v>
      </c>
      <c r="C359" s="159" t="s">
        <v>23</v>
      </c>
      <c r="D359" s="15" t="s">
        <v>22</v>
      </c>
      <c r="E359" s="14">
        <v>0</v>
      </c>
      <c r="F359" s="14">
        <v>0</v>
      </c>
      <c r="G359" s="129"/>
      <c r="H359" s="45">
        <v>0</v>
      </c>
      <c r="I359" s="45">
        <v>0</v>
      </c>
      <c r="J359" s="125"/>
    </row>
    <row r="360" spans="1:10" ht="42.6" customHeight="1">
      <c r="A360" s="168"/>
      <c r="B360" s="33" t="s">
        <v>60</v>
      </c>
      <c r="C360" s="165"/>
      <c r="D360" s="15" t="s">
        <v>22</v>
      </c>
      <c r="E360" s="14">
        <v>90</v>
      </c>
      <c r="F360" s="14">
        <v>90</v>
      </c>
      <c r="G360" s="129"/>
      <c r="H360" s="45">
        <v>1</v>
      </c>
      <c r="I360" s="45">
        <v>1</v>
      </c>
      <c r="J360" s="38" t="s">
        <v>366</v>
      </c>
    </row>
    <row r="361" spans="1:10" ht="67.95" customHeight="1">
      <c r="A361" s="42" t="s">
        <v>108</v>
      </c>
      <c r="B361" s="33" t="s">
        <v>13</v>
      </c>
      <c r="C361" s="43" t="s">
        <v>23</v>
      </c>
      <c r="D361" s="15" t="s">
        <v>22</v>
      </c>
      <c r="E361" s="14">
        <v>0</v>
      </c>
      <c r="F361" s="14">
        <v>0</v>
      </c>
      <c r="G361" s="129"/>
      <c r="H361" s="45">
        <v>0</v>
      </c>
      <c r="I361" s="45">
        <v>0</v>
      </c>
      <c r="J361" s="125"/>
    </row>
    <row r="362" spans="1:10" ht="65.400000000000006" customHeight="1">
      <c r="A362" s="42" t="s">
        <v>109</v>
      </c>
      <c r="B362" s="33" t="s">
        <v>13</v>
      </c>
      <c r="C362" s="43" t="s">
        <v>23</v>
      </c>
      <c r="D362" s="15" t="s">
        <v>22</v>
      </c>
      <c r="E362" s="14">
        <v>0</v>
      </c>
      <c r="F362" s="14">
        <v>0</v>
      </c>
      <c r="G362" s="129"/>
      <c r="H362" s="45">
        <v>0</v>
      </c>
      <c r="I362" s="45">
        <v>0</v>
      </c>
      <c r="J362" s="125"/>
    </row>
    <row r="363" spans="1:10" ht="69" customHeight="1">
      <c r="A363" s="48" t="s">
        <v>110</v>
      </c>
      <c r="B363" s="33" t="s">
        <v>13</v>
      </c>
      <c r="C363" s="43" t="s">
        <v>23</v>
      </c>
      <c r="D363" s="15" t="s">
        <v>22</v>
      </c>
      <c r="E363" s="14">
        <v>0</v>
      </c>
      <c r="F363" s="14">
        <v>0</v>
      </c>
      <c r="G363" s="129"/>
      <c r="H363" s="45">
        <v>0</v>
      </c>
      <c r="I363" s="45">
        <v>0</v>
      </c>
      <c r="J363" s="125"/>
    </row>
    <row r="364" spans="1:10" ht="78">
      <c r="A364" s="48" t="s">
        <v>111</v>
      </c>
      <c r="B364" s="33" t="s">
        <v>13</v>
      </c>
      <c r="C364" s="43" t="s">
        <v>23</v>
      </c>
      <c r="D364" s="15" t="s">
        <v>22</v>
      </c>
      <c r="E364" s="14">
        <v>0</v>
      </c>
      <c r="F364" s="14">
        <v>0</v>
      </c>
      <c r="G364" s="130"/>
      <c r="H364" s="45">
        <v>0</v>
      </c>
      <c r="I364" s="45">
        <v>0</v>
      </c>
      <c r="J364" s="126"/>
    </row>
    <row r="365" spans="1:10" ht="78">
      <c r="A365" s="48" t="s">
        <v>252</v>
      </c>
      <c r="B365" s="33" t="s">
        <v>13</v>
      </c>
      <c r="C365" s="39" t="s">
        <v>23</v>
      </c>
      <c r="D365" s="15" t="s">
        <v>22</v>
      </c>
      <c r="E365" s="14">
        <v>0</v>
      </c>
      <c r="F365" s="14">
        <v>0</v>
      </c>
      <c r="G365" s="41"/>
      <c r="H365" s="35">
        <v>0</v>
      </c>
      <c r="I365" s="35">
        <v>0</v>
      </c>
      <c r="J365" s="41"/>
    </row>
    <row r="366" spans="1:10" ht="15.75" customHeight="1">
      <c r="A366" s="194" t="s">
        <v>112</v>
      </c>
      <c r="B366" s="157" t="s">
        <v>62</v>
      </c>
      <c r="C366" s="159" t="s">
        <v>23</v>
      </c>
      <c r="D366" s="15" t="s">
        <v>56</v>
      </c>
      <c r="E366" s="17">
        <f>E367+E369+E368</f>
        <v>14417.3</v>
      </c>
      <c r="F366" s="17">
        <f>F367+F369+F368</f>
        <v>12871.83</v>
      </c>
      <c r="G366" s="133" t="s">
        <v>0</v>
      </c>
      <c r="H366" s="133" t="s">
        <v>0</v>
      </c>
      <c r="I366" s="133" t="s">
        <v>0</v>
      </c>
      <c r="J366" s="134"/>
    </row>
    <row r="367" spans="1:10" ht="15.75" customHeight="1">
      <c r="A367" s="194"/>
      <c r="B367" s="157"/>
      <c r="C367" s="160"/>
      <c r="D367" s="15" t="s">
        <v>22</v>
      </c>
      <c r="E367" s="14">
        <f>E371+E375</f>
        <v>12417.3</v>
      </c>
      <c r="F367" s="14">
        <f>F371+F375</f>
        <v>10871.83</v>
      </c>
      <c r="G367" s="131"/>
      <c r="H367" s="131"/>
      <c r="I367" s="131"/>
      <c r="J367" s="135"/>
    </row>
    <row r="368" spans="1:10" ht="15.75" customHeight="1">
      <c r="A368" s="194"/>
      <c r="B368" s="157"/>
      <c r="C368" s="160"/>
      <c r="D368" s="15" t="s">
        <v>66</v>
      </c>
      <c r="E368" s="14">
        <f>E372</f>
        <v>200</v>
      </c>
      <c r="F368" s="14">
        <f>F372</f>
        <v>200</v>
      </c>
      <c r="G368" s="131"/>
      <c r="H368" s="131"/>
      <c r="I368" s="131"/>
      <c r="J368" s="135"/>
    </row>
    <row r="369" spans="1:10" ht="15.75" customHeight="1">
      <c r="A369" s="194"/>
      <c r="B369" s="157"/>
      <c r="C369" s="160"/>
      <c r="D369" s="15" t="s">
        <v>20</v>
      </c>
      <c r="E369" s="14">
        <f>E373+E376</f>
        <v>1800</v>
      </c>
      <c r="F369" s="14">
        <f>F373+F376</f>
        <v>1800</v>
      </c>
      <c r="G369" s="131"/>
      <c r="H369" s="131"/>
      <c r="I369" s="131"/>
      <c r="J369" s="135"/>
    </row>
    <row r="370" spans="1:10" ht="15.75" customHeight="1">
      <c r="A370" s="194"/>
      <c r="B370" s="157" t="s">
        <v>6</v>
      </c>
      <c r="C370" s="160"/>
      <c r="D370" s="15" t="s">
        <v>56</v>
      </c>
      <c r="E370" s="14">
        <f>E371+E373</f>
        <v>14217.3</v>
      </c>
      <c r="F370" s="14">
        <f>F371+F373+F372</f>
        <v>12871.83</v>
      </c>
      <c r="G370" s="131"/>
      <c r="H370" s="131"/>
      <c r="I370" s="131"/>
      <c r="J370" s="135"/>
    </row>
    <row r="371" spans="1:10" ht="15.75" customHeight="1">
      <c r="A371" s="194"/>
      <c r="B371" s="157"/>
      <c r="C371" s="160"/>
      <c r="D371" s="15" t="s">
        <v>22</v>
      </c>
      <c r="E371" s="14">
        <f>E377+E378+E380+E381+E382+E383+E384+E386+E388+E390+E391+E392+E393+E394+E395+E398</f>
        <v>12417.3</v>
      </c>
      <c r="F371" s="14">
        <f>F377+F378+F380+F381+F382+F383+F384+F386+F388+F390+F391+F392+F393+F394+F395+F398</f>
        <v>10871.83</v>
      </c>
      <c r="G371" s="131"/>
      <c r="H371" s="131"/>
      <c r="I371" s="131"/>
      <c r="J371" s="135"/>
    </row>
    <row r="372" spans="1:10" ht="15.75" customHeight="1">
      <c r="A372" s="194"/>
      <c r="B372" s="157"/>
      <c r="C372" s="160"/>
      <c r="D372" s="15" t="s">
        <v>66</v>
      </c>
      <c r="E372" s="14">
        <f>E397</f>
        <v>200</v>
      </c>
      <c r="F372" s="14">
        <f>F397</f>
        <v>200</v>
      </c>
      <c r="G372" s="131"/>
      <c r="H372" s="131"/>
      <c r="I372" s="131"/>
      <c r="J372" s="135"/>
    </row>
    <row r="373" spans="1:10" ht="15.75" customHeight="1">
      <c r="A373" s="194"/>
      <c r="B373" s="157"/>
      <c r="C373" s="160"/>
      <c r="D373" s="15" t="s">
        <v>20</v>
      </c>
      <c r="E373" s="14">
        <f>E396</f>
        <v>1800</v>
      </c>
      <c r="F373" s="14">
        <f>F396</f>
        <v>1800</v>
      </c>
      <c r="G373" s="131"/>
      <c r="H373" s="131"/>
      <c r="I373" s="131"/>
      <c r="J373" s="135"/>
    </row>
    <row r="374" spans="1:10" ht="15.75" customHeight="1">
      <c r="A374" s="194"/>
      <c r="B374" s="148" t="s">
        <v>113</v>
      </c>
      <c r="C374" s="160"/>
      <c r="D374" s="15" t="s">
        <v>56</v>
      </c>
      <c r="E374" s="14">
        <f>E375+E376</f>
        <v>0</v>
      </c>
      <c r="F374" s="14">
        <f>F375+F376</f>
        <v>0</v>
      </c>
      <c r="G374" s="131"/>
      <c r="H374" s="131"/>
      <c r="I374" s="131"/>
      <c r="J374" s="135"/>
    </row>
    <row r="375" spans="1:10" ht="15.75" customHeight="1">
      <c r="A375" s="194"/>
      <c r="B375" s="149"/>
      <c r="C375" s="160"/>
      <c r="D375" s="15" t="s">
        <v>22</v>
      </c>
      <c r="E375" s="14">
        <f>E389+E387+E379+E385</f>
        <v>0</v>
      </c>
      <c r="F375" s="14">
        <f>F389+F387+F379+F385</f>
        <v>0</v>
      </c>
      <c r="G375" s="131"/>
      <c r="H375" s="131"/>
      <c r="I375" s="131"/>
      <c r="J375" s="135"/>
    </row>
    <row r="376" spans="1:10" ht="15.75" customHeight="1">
      <c r="A376" s="194"/>
      <c r="B376" s="150"/>
      <c r="C376" s="165"/>
      <c r="D376" s="15" t="s">
        <v>20</v>
      </c>
      <c r="E376" s="14">
        <v>0</v>
      </c>
      <c r="F376" s="14">
        <v>0</v>
      </c>
      <c r="G376" s="132"/>
      <c r="H376" s="132"/>
      <c r="I376" s="132"/>
      <c r="J376" s="136"/>
    </row>
    <row r="377" spans="1:10" ht="67.2" customHeight="1">
      <c r="A377" s="44" t="s">
        <v>114</v>
      </c>
      <c r="B377" s="33" t="s">
        <v>13</v>
      </c>
      <c r="C377" s="43" t="s">
        <v>23</v>
      </c>
      <c r="D377" s="15" t="s">
        <v>22</v>
      </c>
      <c r="E377" s="14">
        <v>0</v>
      </c>
      <c r="F377" s="27">
        <v>0</v>
      </c>
      <c r="G377" s="128" t="s">
        <v>2</v>
      </c>
      <c r="H377" s="45">
        <v>0</v>
      </c>
      <c r="I377" s="45">
        <v>0</v>
      </c>
      <c r="J377" s="128"/>
    </row>
    <row r="378" spans="1:10" ht="66" customHeight="1">
      <c r="A378" s="167" t="s">
        <v>238</v>
      </c>
      <c r="B378" s="33" t="s">
        <v>13</v>
      </c>
      <c r="C378" s="159" t="s">
        <v>23</v>
      </c>
      <c r="D378" s="15" t="s">
        <v>22</v>
      </c>
      <c r="E378" s="14">
        <v>0</v>
      </c>
      <c r="F378" s="14">
        <v>0</v>
      </c>
      <c r="G378" s="129"/>
      <c r="H378" s="133">
        <v>0</v>
      </c>
      <c r="I378" s="133">
        <v>0</v>
      </c>
      <c r="J378" s="129"/>
    </row>
    <row r="379" spans="1:10" ht="31.2">
      <c r="A379" s="168"/>
      <c r="B379" s="33" t="s">
        <v>113</v>
      </c>
      <c r="C379" s="165"/>
      <c r="D379" s="15" t="s">
        <v>22</v>
      </c>
      <c r="E379" s="14">
        <v>0</v>
      </c>
      <c r="F379" s="14">
        <v>0</v>
      </c>
      <c r="G379" s="129"/>
      <c r="H379" s="132"/>
      <c r="I379" s="132"/>
      <c r="J379" s="129"/>
    </row>
    <row r="380" spans="1:10" ht="67.95" customHeight="1">
      <c r="A380" s="44" t="s">
        <v>239</v>
      </c>
      <c r="B380" s="33" t="s">
        <v>13</v>
      </c>
      <c r="C380" s="43" t="s">
        <v>23</v>
      </c>
      <c r="D380" s="15" t="s">
        <v>22</v>
      </c>
      <c r="E380" s="14">
        <v>0</v>
      </c>
      <c r="F380" s="27">
        <v>0</v>
      </c>
      <c r="G380" s="129"/>
      <c r="H380" s="45">
        <v>0</v>
      </c>
      <c r="I380" s="45">
        <v>0</v>
      </c>
      <c r="J380" s="129"/>
    </row>
    <row r="381" spans="1:10" ht="66.599999999999994" customHeight="1">
      <c r="A381" s="42" t="s">
        <v>115</v>
      </c>
      <c r="B381" s="33" t="s">
        <v>13</v>
      </c>
      <c r="C381" s="43" t="s">
        <v>23</v>
      </c>
      <c r="D381" s="15" t="s">
        <v>22</v>
      </c>
      <c r="E381" s="14">
        <v>0</v>
      </c>
      <c r="F381" s="14">
        <v>0</v>
      </c>
      <c r="G381" s="130"/>
      <c r="H381" s="45">
        <v>0</v>
      </c>
      <c r="I381" s="45">
        <v>0</v>
      </c>
      <c r="J381" s="130"/>
    </row>
    <row r="382" spans="1:10" ht="73.95" customHeight="1">
      <c r="A382" s="44" t="s">
        <v>116</v>
      </c>
      <c r="B382" s="33" t="s">
        <v>13</v>
      </c>
      <c r="C382" s="43" t="s">
        <v>23</v>
      </c>
      <c r="D382" s="15" t="s">
        <v>22</v>
      </c>
      <c r="E382" s="14">
        <v>2228.4</v>
      </c>
      <c r="F382" s="14">
        <f>2228.4-701.8</f>
        <v>1526.6000000000001</v>
      </c>
      <c r="G382" s="38" t="s">
        <v>9</v>
      </c>
      <c r="H382" s="38">
        <v>14</v>
      </c>
      <c r="I382" s="38">
        <v>14</v>
      </c>
      <c r="J382" s="38" t="s">
        <v>373</v>
      </c>
    </row>
    <row r="383" spans="1:10" ht="66" customHeight="1">
      <c r="A383" s="44" t="s">
        <v>240</v>
      </c>
      <c r="B383" s="33" t="s">
        <v>13</v>
      </c>
      <c r="C383" s="43" t="s">
        <v>23</v>
      </c>
      <c r="D383" s="15" t="s">
        <v>22</v>
      </c>
      <c r="E383" s="14">
        <v>0</v>
      </c>
      <c r="F383" s="14">
        <v>0</v>
      </c>
      <c r="G383" s="128" t="s">
        <v>2</v>
      </c>
      <c r="H383" s="38">
        <v>0</v>
      </c>
      <c r="I383" s="38">
        <v>0</v>
      </c>
      <c r="J383" s="38"/>
    </row>
    <row r="384" spans="1:10" ht="64.95" customHeight="1">
      <c r="A384" s="205" t="s">
        <v>117</v>
      </c>
      <c r="B384" s="33" t="s">
        <v>13</v>
      </c>
      <c r="C384" s="43" t="s">
        <v>23</v>
      </c>
      <c r="D384" s="15" t="s">
        <v>22</v>
      </c>
      <c r="E384" s="14">
        <v>0</v>
      </c>
      <c r="F384" s="14">
        <v>0</v>
      </c>
      <c r="G384" s="129"/>
      <c r="H384" s="38">
        <v>0</v>
      </c>
      <c r="I384" s="38">
        <v>0</v>
      </c>
      <c r="J384" s="38"/>
    </row>
    <row r="385" spans="1:10" ht="31.2">
      <c r="A385" s="207"/>
      <c r="B385" s="33" t="s">
        <v>113</v>
      </c>
      <c r="C385" s="39"/>
      <c r="D385" s="15" t="s">
        <v>22</v>
      </c>
      <c r="E385" s="14">
        <v>0</v>
      </c>
      <c r="F385" s="14">
        <v>0</v>
      </c>
      <c r="G385" s="129"/>
      <c r="H385" s="38">
        <v>0</v>
      </c>
      <c r="I385" s="38">
        <v>0</v>
      </c>
      <c r="J385" s="38"/>
    </row>
    <row r="386" spans="1:10" ht="67.95" customHeight="1">
      <c r="A386" s="158" t="s">
        <v>118</v>
      </c>
      <c r="B386" s="33" t="s">
        <v>13</v>
      </c>
      <c r="C386" s="159" t="s">
        <v>23</v>
      </c>
      <c r="D386" s="15" t="s">
        <v>22</v>
      </c>
      <c r="E386" s="14">
        <v>1040.5</v>
      </c>
      <c r="F386" s="14">
        <v>1040.5</v>
      </c>
      <c r="G386" s="129"/>
      <c r="H386" s="38">
        <v>15</v>
      </c>
      <c r="I386" s="38">
        <v>15</v>
      </c>
      <c r="J386" s="38"/>
    </row>
    <row r="387" spans="1:10" ht="31.2">
      <c r="A387" s="158"/>
      <c r="B387" s="33" t="s">
        <v>113</v>
      </c>
      <c r="C387" s="165"/>
      <c r="D387" s="15" t="s">
        <v>22</v>
      </c>
      <c r="E387" s="14">
        <v>0</v>
      </c>
      <c r="F387" s="14">
        <v>0</v>
      </c>
      <c r="G387" s="129"/>
      <c r="H387" s="38">
        <v>0</v>
      </c>
      <c r="I387" s="38">
        <v>0</v>
      </c>
      <c r="J387" s="38"/>
    </row>
    <row r="388" spans="1:10" ht="66.75" customHeight="1">
      <c r="A388" s="158" t="s">
        <v>190</v>
      </c>
      <c r="B388" s="33" t="s">
        <v>13</v>
      </c>
      <c r="C388" s="159" t="s">
        <v>23</v>
      </c>
      <c r="D388" s="15" t="s">
        <v>22</v>
      </c>
      <c r="E388" s="14">
        <v>1146.4000000000001</v>
      </c>
      <c r="F388" s="14">
        <v>1146.4000000000001</v>
      </c>
      <c r="G388" s="129"/>
      <c r="H388" s="38">
        <v>15</v>
      </c>
      <c r="I388" s="38">
        <v>15</v>
      </c>
      <c r="J388" s="38"/>
    </row>
    <row r="389" spans="1:10" ht="31.2">
      <c r="A389" s="158"/>
      <c r="B389" s="33" t="s">
        <v>113</v>
      </c>
      <c r="C389" s="165"/>
      <c r="D389" s="15" t="s">
        <v>22</v>
      </c>
      <c r="E389" s="14">
        <v>0</v>
      </c>
      <c r="F389" s="27">
        <v>0</v>
      </c>
      <c r="G389" s="129"/>
      <c r="H389" s="38">
        <v>0</v>
      </c>
      <c r="I389" s="38">
        <v>0</v>
      </c>
      <c r="J389" s="38"/>
    </row>
    <row r="390" spans="1:10" ht="63" customHeight="1">
      <c r="A390" s="42" t="s">
        <v>181</v>
      </c>
      <c r="B390" s="33" t="s">
        <v>13</v>
      </c>
      <c r="C390" s="43" t="s">
        <v>23</v>
      </c>
      <c r="D390" s="15" t="s">
        <v>22</v>
      </c>
      <c r="E390" s="14">
        <v>2232.1</v>
      </c>
      <c r="F390" s="14">
        <v>2232.1</v>
      </c>
      <c r="G390" s="129"/>
      <c r="H390" s="38">
        <v>15</v>
      </c>
      <c r="I390" s="38">
        <v>15</v>
      </c>
      <c r="J390" s="38"/>
    </row>
    <row r="391" spans="1:10" ht="65.400000000000006" customHeight="1">
      <c r="A391" s="42" t="s">
        <v>119</v>
      </c>
      <c r="B391" s="33" t="s">
        <v>13</v>
      </c>
      <c r="C391" s="43" t="s">
        <v>23</v>
      </c>
      <c r="D391" s="15" t="s">
        <v>22</v>
      </c>
      <c r="E391" s="14">
        <v>0</v>
      </c>
      <c r="F391" s="14">
        <v>0</v>
      </c>
      <c r="G391" s="129"/>
      <c r="H391" s="38">
        <v>0</v>
      </c>
      <c r="I391" s="38">
        <v>0</v>
      </c>
      <c r="J391" s="38"/>
    </row>
    <row r="392" spans="1:10" ht="65.400000000000006" customHeight="1">
      <c r="A392" s="42" t="s">
        <v>120</v>
      </c>
      <c r="B392" s="33" t="s">
        <v>13</v>
      </c>
      <c r="C392" s="43" t="s">
        <v>23</v>
      </c>
      <c r="D392" s="15" t="s">
        <v>22</v>
      </c>
      <c r="E392" s="14">
        <v>0</v>
      </c>
      <c r="F392" s="14">
        <v>0</v>
      </c>
      <c r="G392" s="129"/>
      <c r="H392" s="38">
        <v>0</v>
      </c>
      <c r="I392" s="38">
        <v>0</v>
      </c>
      <c r="J392" s="38"/>
    </row>
    <row r="393" spans="1:10" ht="67.2" customHeight="1">
      <c r="A393" s="42" t="s">
        <v>121</v>
      </c>
      <c r="B393" s="22" t="s">
        <v>13</v>
      </c>
      <c r="C393" s="8" t="s">
        <v>23</v>
      </c>
      <c r="D393" s="15" t="s">
        <v>22</v>
      </c>
      <c r="E393" s="14">
        <v>0</v>
      </c>
      <c r="F393" s="14">
        <v>0</v>
      </c>
      <c r="G393" s="130"/>
      <c r="H393" s="38">
        <v>0</v>
      </c>
      <c r="I393" s="38">
        <v>0</v>
      </c>
      <c r="J393" s="38"/>
    </row>
    <row r="394" spans="1:10" ht="67.2" customHeight="1">
      <c r="A394" s="42" t="s">
        <v>191</v>
      </c>
      <c r="B394" s="22" t="s">
        <v>13</v>
      </c>
      <c r="C394" s="8" t="s">
        <v>23</v>
      </c>
      <c r="D394" s="15" t="s">
        <v>22</v>
      </c>
      <c r="E394" s="14">
        <v>0</v>
      </c>
      <c r="F394" s="14">
        <v>0</v>
      </c>
      <c r="G394" s="41"/>
      <c r="H394" s="38">
        <v>0</v>
      </c>
      <c r="I394" s="38">
        <v>0</v>
      </c>
      <c r="J394" s="38"/>
    </row>
    <row r="395" spans="1:10" ht="67.2" customHeight="1">
      <c r="A395" s="42" t="s">
        <v>261</v>
      </c>
      <c r="B395" s="22" t="s">
        <v>13</v>
      </c>
      <c r="C395" s="8" t="s">
        <v>23</v>
      </c>
      <c r="D395" s="15" t="s">
        <v>22</v>
      </c>
      <c r="E395" s="14">
        <v>3008.5</v>
      </c>
      <c r="F395" s="14">
        <v>2164.83</v>
      </c>
      <c r="G395" s="41"/>
      <c r="H395" s="38">
        <v>5</v>
      </c>
      <c r="I395" s="38">
        <v>5</v>
      </c>
      <c r="J395" s="38" t="s">
        <v>368</v>
      </c>
    </row>
    <row r="396" spans="1:10" ht="24" customHeight="1">
      <c r="A396" s="234" t="s">
        <v>267</v>
      </c>
      <c r="B396" s="148" t="s">
        <v>13</v>
      </c>
      <c r="C396" s="151" t="s">
        <v>23</v>
      </c>
      <c r="D396" s="15" t="s">
        <v>20</v>
      </c>
      <c r="E396" s="14">
        <v>1800</v>
      </c>
      <c r="F396" s="14">
        <v>1800</v>
      </c>
      <c r="G396" s="41"/>
      <c r="H396" s="128">
        <v>1</v>
      </c>
      <c r="I396" s="128">
        <v>1</v>
      </c>
      <c r="J396" s="128"/>
    </row>
    <row r="397" spans="1:10" ht="24" customHeight="1">
      <c r="A397" s="239"/>
      <c r="B397" s="150"/>
      <c r="C397" s="153"/>
      <c r="D397" s="15" t="s">
        <v>66</v>
      </c>
      <c r="E397" s="14">
        <v>200</v>
      </c>
      <c r="F397" s="14">
        <v>200</v>
      </c>
      <c r="G397" s="41"/>
      <c r="H397" s="130"/>
      <c r="I397" s="130"/>
      <c r="J397" s="130"/>
    </row>
    <row r="398" spans="1:10" ht="67.2" customHeight="1">
      <c r="A398" s="72" t="s">
        <v>268</v>
      </c>
      <c r="B398" s="22" t="s">
        <v>13</v>
      </c>
      <c r="C398" s="8" t="s">
        <v>23</v>
      </c>
      <c r="D398" s="15" t="s">
        <v>22</v>
      </c>
      <c r="E398" s="14">
        <v>2761.4</v>
      </c>
      <c r="F398" s="14">
        <v>2761.4</v>
      </c>
      <c r="G398" s="41"/>
      <c r="H398" s="38">
        <v>15</v>
      </c>
      <c r="I398" s="38">
        <v>15</v>
      </c>
      <c r="J398" s="38"/>
    </row>
    <row r="399" spans="1:10" ht="15.75" customHeight="1">
      <c r="A399" s="194" t="s">
        <v>122</v>
      </c>
      <c r="B399" s="147" t="s">
        <v>62</v>
      </c>
      <c r="C399" s="151" t="s">
        <v>23</v>
      </c>
      <c r="D399" s="20" t="s">
        <v>56</v>
      </c>
      <c r="E399" s="21">
        <f>E400+E402+E401</f>
        <v>10811.9</v>
      </c>
      <c r="F399" s="21">
        <f>F400+F402+F401</f>
        <v>10792.06</v>
      </c>
      <c r="G399" s="133" t="s">
        <v>0</v>
      </c>
      <c r="H399" s="133" t="s">
        <v>0</v>
      </c>
      <c r="I399" s="133" t="s">
        <v>0</v>
      </c>
      <c r="J399" s="133"/>
    </row>
    <row r="400" spans="1:10" ht="15.75" customHeight="1">
      <c r="A400" s="194"/>
      <c r="B400" s="147"/>
      <c r="C400" s="152"/>
      <c r="D400" s="15" t="s">
        <v>22</v>
      </c>
      <c r="E400" s="14">
        <f>E404+E411+E407</f>
        <v>6838.5</v>
      </c>
      <c r="F400" s="14">
        <f>F404+F411+F407</f>
        <v>6818.66</v>
      </c>
      <c r="G400" s="131"/>
      <c r="H400" s="131"/>
      <c r="I400" s="131"/>
      <c r="J400" s="131"/>
    </row>
    <row r="401" spans="1:10" ht="15.75" customHeight="1">
      <c r="A401" s="194"/>
      <c r="B401" s="147"/>
      <c r="C401" s="152"/>
      <c r="D401" s="15" t="s">
        <v>255</v>
      </c>
      <c r="E401" s="14">
        <f>E408</f>
        <v>0</v>
      </c>
      <c r="F401" s="14">
        <f>F408</f>
        <v>0</v>
      </c>
      <c r="G401" s="131"/>
      <c r="H401" s="131"/>
      <c r="I401" s="131"/>
      <c r="J401" s="131"/>
    </row>
    <row r="402" spans="1:10" ht="15.75" customHeight="1">
      <c r="A402" s="194"/>
      <c r="B402" s="147"/>
      <c r="C402" s="152"/>
      <c r="D402" s="15" t="s">
        <v>20</v>
      </c>
      <c r="E402" s="14">
        <f>E405+E412+E409</f>
        <v>3973.4</v>
      </c>
      <c r="F402" s="14">
        <f>F405+F412+F409</f>
        <v>3973.4</v>
      </c>
      <c r="G402" s="131"/>
      <c r="H402" s="131"/>
      <c r="I402" s="131"/>
      <c r="J402" s="131"/>
    </row>
    <row r="403" spans="1:10" ht="15.75" customHeight="1">
      <c r="A403" s="194"/>
      <c r="B403" s="157" t="s">
        <v>13</v>
      </c>
      <c r="C403" s="152"/>
      <c r="D403" s="15" t="s">
        <v>56</v>
      </c>
      <c r="E403" s="14">
        <f>E404+E405</f>
        <v>10811.9</v>
      </c>
      <c r="F403" s="14">
        <f>F404+F405</f>
        <v>10792.06</v>
      </c>
      <c r="G403" s="131"/>
      <c r="H403" s="131"/>
      <c r="I403" s="131"/>
      <c r="J403" s="131"/>
    </row>
    <row r="404" spans="1:10" ht="15.75" customHeight="1">
      <c r="A404" s="194"/>
      <c r="B404" s="157"/>
      <c r="C404" s="152"/>
      <c r="D404" s="15" t="s">
        <v>22</v>
      </c>
      <c r="E404" s="14">
        <f>E413+E415+E417+E419+E423+E421</f>
        <v>6838.5</v>
      </c>
      <c r="F404" s="14">
        <f>F413+F415+F417+F419+F423+F421</f>
        <v>6818.66</v>
      </c>
      <c r="G404" s="131"/>
      <c r="H404" s="131"/>
      <c r="I404" s="131"/>
      <c r="J404" s="131"/>
    </row>
    <row r="405" spans="1:10" ht="15.75" customHeight="1">
      <c r="A405" s="194"/>
      <c r="B405" s="157"/>
      <c r="C405" s="152"/>
      <c r="D405" s="15" t="s">
        <v>20</v>
      </c>
      <c r="E405" s="14">
        <f>E414+E416+E418+E424+E422</f>
        <v>3973.4</v>
      </c>
      <c r="F405" s="14">
        <f>F414+F416+F418+F424+F422</f>
        <v>3973.4</v>
      </c>
      <c r="G405" s="131"/>
      <c r="H405" s="131"/>
      <c r="I405" s="131"/>
      <c r="J405" s="131"/>
    </row>
    <row r="406" spans="1:10" ht="15.75" customHeight="1">
      <c r="A406" s="194"/>
      <c r="B406" s="157" t="s">
        <v>135</v>
      </c>
      <c r="C406" s="152"/>
      <c r="D406" s="15" t="s">
        <v>56</v>
      </c>
      <c r="E406" s="14">
        <f>E407+E409+E408</f>
        <v>0</v>
      </c>
      <c r="F406" s="14">
        <f>F407+F409+F408</f>
        <v>0</v>
      </c>
      <c r="G406" s="131"/>
      <c r="H406" s="131"/>
      <c r="I406" s="131"/>
      <c r="J406" s="131"/>
    </row>
    <row r="407" spans="1:10" ht="15.75" customHeight="1">
      <c r="A407" s="194"/>
      <c r="B407" s="157"/>
      <c r="C407" s="152"/>
      <c r="D407" s="15" t="s">
        <v>22</v>
      </c>
      <c r="E407" s="14">
        <f t="shared" ref="E407:F409" si="6">E425</f>
        <v>0</v>
      </c>
      <c r="F407" s="14">
        <f t="shared" si="6"/>
        <v>0</v>
      </c>
      <c r="G407" s="131"/>
      <c r="H407" s="131"/>
      <c r="I407" s="131"/>
      <c r="J407" s="131"/>
    </row>
    <row r="408" spans="1:10" ht="15.75" customHeight="1">
      <c r="A408" s="194"/>
      <c r="B408" s="157"/>
      <c r="C408" s="152"/>
      <c r="D408" s="15" t="s">
        <v>65</v>
      </c>
      <c r="E408" s="14">
        <f t="shared" si="6"/>
        <v>0</v>
      </c>
      <c r="F408" s="14">
        <f t="shared" si="6"/>
        <v>0</v>
      </c>
      <c r="G408" s="131"/>
      <c r="H408" s="131"/>
      <c r="I408" s="131"/>
      <c r="J408" s="131"/>
    </row>
    <row r="409" spans="1:10" ht="15.75" customHeight="1">
      <c r="A409" s="194"/>
      <c r="B409" s="157"/>
      <c r="C409" s="152"/>
      <c r="D409" s="15" t="s">
        <v>20</v>
      </c>
      <c r="E409" s="14">
        <f t="shared" si="6"/>
        <v>0</v>
      </c>
      <c r="F409" s="14">
        <f t="shared" si="6"/>
        <v>0</v>
      </c>
      <c r="G409" s="131"/>
      <c r="H409" s="131"/>
      <c r="I409" s="131"/>
      <c r="J409" s="131"/>
    </row>
    <row r="410" spans="1:10" ht="15.75" customHeight="1">
      <c r="A410" s="194"/>
      <c r="B410" s="157" t="s">
        <v>88</v>
      </c>
      <c r="C410" s="152"/>
      <c r="D410" s="15" t="s">
        <v>56</v>
      </c>
      <c r="E410" s="14">
        <f>E411+E412</f>
        <v>0</v>
      </c>
      <c r="F410" s="14">
        <f>F411+F412</f>
        <v>0</v>
      </c>
      <c r="G410" s="131"/>
      <c r="H410" s="131"/>
      <c r="I410" s="131"/>
      <c r="J410" s="131"/>
    </row>
    <row r="411" spans="1:10" ht="15.75" customHeight="1">
      <c r="A411" s="194"/>
      <c r="B411" s="157"/>
      <c r="C411" s="152"/>
      <c r="D411" s="15" t="s">
        <v>22</v>
      </c>
      <c r="E411" s="14">
        <f>E420</f>
        <v>0</v>
      </c>
      <c r="F411" s="14">
        <f>F420</f>
        <v>0</v>
      </c>
      <c r="G411" s="131"/>
      <c r="H411" s="131"/>
      <c r="I411" s="131"/>
      <c r="J411" s="131"/>
    </row>
    <row r="412" spans="1:10" ht="15.75" customHeight="1">
      <c r="A412" s="194"/>
      <c r="B412" s="157"/>
      <c r="C412" s="153"/>
      <c r="D412" s="15" t="s">
        <v>20</v>
      </c>
      <c r="E412" s="14">
        <v>0</v>
      </c>
      <c r="F412" s="14">
        <v>0</v>
      </c>
      <c r="G412" s="132"/>
      <c r="H412" s="132"/>
      <c r="I412" s="132"/>
      <c r="J412" s="132"/>
    </row>
    <row r="413" spans="1:10" ht="15.75" customHeight="1">
      <c r="A413" s="158" t="s">
        <v>123</v>
      </c>
      <c r="B413" s="157" t="s">
        <v>6</v>
      </c>
      <c r="C413" s="159" t="s">
        <v>23</v>
      </c>
      <c r="D413" s="15" t="s">
        <v>22</v>
      </c>
      <c r="E413" s="14">
        <v>145.5</v>
      </c>
      <c r="F413" s="14">
        <v>145.5</v>
      </c>
      <c r="G413" s="128" t="s">
        <v>2</v>
      </c>
      <c r="H413" s="154">
        <v>15</v>
      </c>
      <c r="I413" s="154">
        <v>15</v>
      </c>
      <c r="J413" s="154"/>
    </row>
    <row r="414" spans="1:10" ht="21" customHeight="1">
      <c r="A414" s="158"/>
      <c r="B414" s="157"/>
      <c r="C414" s="160"/>
      <c r="D414" s="15" t="s">
        <v>20</v>
      </c>
      <c r="E414" s="14">
        <v>1673.4</v>
      </c>
      <c r="F414" s="14">
        <v>1673.4</v>
      </c>
      <c r="G414" s="129"/>
      <c r="H414" s="154"/>
      <c r="I414" s="154"/>
      <c r="J414" s="154"/>
    </row>
    <row r="415" spans="1:10" ht="15.75" customHeight="1">
      <c r="A415" s="158" t="s">
        <v>192</v>
      </c>
      <c r="B415" s="157" t="s">
        <v>6</v>
      </c>
      <c r="C415" s="160"/>
      <c r="D415" s="15" t="s">
        <v>22</v>
      </c>
      <c r="E415" s="14">
        <v>6493</v>
      </c>
      <c r="F415" s="14">
        <v>6473.16</v>
      </c>
      <c r="G415" s="129"/>
      <c r="H415" s="154">
        <v>15</v>
      </c>
      <c r="I415" s="154">
        <v>15</v>
      </c>
      <c r="J415" s="128" t="s">
        <v>369</v>
      </c>
    </row>
    <row r="416" spans="1:10" ht="23.25" customHeight="1">
      <c r="A416" s="158"/>
      <c r="B416" s="157"/>
      <c r="C416" s="160"/>
      <c r="D416" s="15" t="s">
        <v>20</v>
      </c>
      <c r="E416" s="14">
        <v>0</v>
      </c>
      <c r="F416" s="14">
        <v>0</v>
      </c>
      <c r="G416" s="129"/>
      <c r="H416" s="154"/>
      <c r="I416" s="154"/>
      <c r="J416" s="130"/>
    </row>
    <row r="417" spans="1:10" ht="35.4" customHeight="1">
      <c r="A417" s="158" t="s">
        <v>209</v>
      </c>
      <c r="B417" s="157" t="s">
        <v>6</v>
      </c>
      <c r="C417" s="160"/>
      <c r="D417" s="15" t="s">
        <v>22</v>
      </c>
      <c r="E417" s="14">
        <v>0</v>
      </c>
      <c r="F417" s="14">
        <v>0</v>
      </c>
      <c r="G417" s="129"/>
      <c r="H417" s="154">
        <v>0</v>
      </c>
      <c r="I417" s="154">
        <v>0</v>
      </c>
      <c r="J417" s="128"/>
    </row>
    <row r="418" spans="1:10" ht="26.4" customHeight="1">
      <c r="A418" s="158"/>
      <c r="B418" s="157"/>
      <c r="C418" s="160"/>
      <c r="D418" s="15" t="s">
        <v>20</v>
      </c>
      <c r="E418" s="14">
        <v>0</v>
      </c>
      <c r="F418" s="14">
        <v>0</v>
      </c>
      <c r="G418" s="129"/>
      <c r="H418" s="154"/>
      <c r="I418" s="154"/>
      <c r="J418" s="130"/>
    </row>
    <row r="419" spans="1:10" ht="49.5" customHeight="1">
      <c r="A419" s="167" t="s">
        <v>124</v>
      </c>
      <c r="B419" s="22" t="s">
        <v>6</v>
      </c>
      <c r="C419" s="160"/>
      <c r="D419" s="15" t="s">
        <v>22</v>
      </c>
      <c r="E419" s="14">
        <v>0</v>
      </c>
      <c r="F419" s="14">
        <v>0</v>
      </c>
      <c r="G419" s="129"/>
      <c r="H419" s="45">
        <v>0</v>
      </c>
      <c r="I419" s="45">
        <v>0</v>
      </c>
      <c r="J419" s="38"/>
    </row>
    <row r="420" spans="1:10" ht="31.2">
      <c r="A420" s="168"/>
      <c r="B420" s="33" t="s">
        <v>88</v>
      </c>
      <c r="C420" s="165"/>
      <c r="D420" s="15" t="s">
        <v>22</v>
      </c>
      <c r="E420" s="14">
        <v>0</v>
      </c>
      <c r="F420" s="14">
        <v>0</v>
      </c>
      <c r="G420" s="129"/>
      <c r="H420" s="45">
        <v>0</v>
      </c>
      <c r="I420" s="45">
        <v>0</v>
      </c>
      <c r="J420" s="28"/>
    </row>
    <row r="421" spans="1:10" ht="33" customHeight="1">
      <c r="A421" s="158" t="s">
        <v>193</v>
      </c>
      <c r="B421" s="157" t="s">
        <v>6</v>
      </c>
      <c r="C421" s="40"/>
      <c r="D421" s="15" t="s">
        <v>22</v>
      </c>
      <c r="E421" s="14">
        <v>0</v>
      </c>
      <c r="F421" s="14">
        <v>0</v>
      </c>
      <c r="G421" s="129"/>
      <c r="H421" s="154">
        <v>0</v>
      </c>
      <c r="I421" s="154">
        <v>0</v>
      </c>
      <c r="J421" s="128"/>
    </row>
    <row r="422" spans="1:10" ht="29.25" customHeight="1">
      <c r="A422" s="158"/>
      <c r="B422" s="157"/>
      <c r="C422" s="40"/>
      <c r="D422" s="15" t="s">
        <v>20</v>
      </c>
      <c r="E422" s="14">
        <v>0</v>
      </c>
      <c r="F422" s="14">
        <v>0</v>
      </c>
      <c r="G422" s="129"/>
      <c r="H422" s="154"/>
      <c r="I422" s="154"/>
      <c r="J422" s="130"/>
    </row>
    <row r="423" spans="1:10" ht="33" customHeight="1">
      <c r="A423" s="158" t="s">
        <v>241</v>
      </c>
      <c r="B423" s="157" t="s">
        <v>6</v>
      </c>
      <c r="C423" s="40"/>
      <c r="D423" s="15" t="s">
        <v>22</v>
      </c>
      <c r="E423" s="14">
        <v>200</v>
      </c>
      <c r="F423" s="14">
        <v>200</v>
      </c>
      <c r="G423" s="129"/>
      <c r="H423" s="154">
        <v>1</v>
      </c>
      <c r="I423" s="154">
        <v>1</v>
      </c>
      <c r="J423" s="128"/>
    </row>
    <row r="424" spans="1:10" ht="29.25" customHeight="1">
      <c r="A424" s="158"/>
      <c r="B424" s="157"/>
      <c r="C424" s="40" t="s">
        <v>23</v>
      </c>
      <c r="D424" s="15" t="s">
        <v>20</v>
      </c>
      <c r="E424" s="14">
        <v>2300</v>
      </c>
      <c r="F424" s="14">
        <v>2300</v>
      </c>
      <c r="G424" s="129"/>
      <c r="H424" s="154"/>
      <c r="I424" s="154"/>
      <c r="J424" s="130"/>
    </row>
    <row r="425" spans="1:10" ht="23.4" customHeight="1">
      <c r="A425" s="167" t="s">
        <v>254</v>
      </c>
      <c r="B425" s="157" t="s">
        <v>135</v>
      </c>
      <c r="C425" s="40"/>
      <c r="D425" s="15" t="s">
        <v>22</v>
      </c>
      <c r="E425" s="14">
        <v>0</v>
      </c>
      <c r="F425" s="14">
        <v>0</v>
      </c>
      <c r="G425" s="129"/>
      <c r="H425" s="133">
        <v>0</v>
      </c>
      <c r="I425" s="133">
        <v>0</v>
      </c>
      <c r="J425" s="128"/>
    </row>
    <row r="426" spans="1:10" ht="23.4" customHeight="1">
      <c r="A426" s="169"/>
      <c r="B426" s="157"/>
      <c r="C426" s="40"/>
      <c r="D426" s="15" t="s">
        <v>255</v>
      </c>
      <c r="E426" s="14">
        <v>0</v>
      </c>
      <c r="F426" s="14">
        <v>0</v>
      </c>
      <c r="G426" s="129"/>
      <c r="H426" s="131"/>
      <c r="I426" s="131"/>
      <c r="J426" s="129"/>
    </row>
    <row r="427" spans="1:10" ht="23.4" customHeight="1">
      <c r="A427" s="169"/>
      <c r="B427" s="157"/>
      <c r="C427" s="40"/>
      <c r="D427" s="15" t="s">
        <v>20</v>
      </c>
      <c r="E427" s="14">
        <v>0</v>
      </c>
      <c r="F427" s="14">
        <v>0</v>
      </c>
      <c r="G427" s="129"/>
      <c r="H427" s="131"/>
      <c r="I427" s="131"/>
      <c r="J427" s="129"/>
    </row>
    <row r="428" spans="1:10" ht="16.95" customHeight="1">
      <c r="A428" s="169"/>
      <c r="B428" s="157" t="s">
        <v>6</v>
      </c>
      <c r="C428" s="40"/>
      <c r="D428" s="15" t="s">
        <v>22</v>
      </c>
      <c r="E428" s="14">
        <v>0</v>
      </c>
      <c r="F428" s="14">
        <v>0</v>
      </c>
      <c r="G428" s="129"/>
      <c r="H428" s="131"/>
      <c r="I428" s="131"/>
      <c r="J428" s="129"/>
    </row>
    <row r="429" spans="1:10" ht="16.95" customHeight="1">
      <c r="A429" s="169"/>
      <c r="B429" s="157"/>
      <c r="C429" s="40"/>
      <c r="D429" s="15" t="s">
        <v>255</v>
      </c>
      <c r="E429" s="14">
        <v>0</v>
      </c>
      <c r="F429" s="14">
        <v>0</v>
      </c>
      <c r="G429" s="129"/>
      <c r="H429" s="131"/>
      <c r="I429" s="131"/>
      <c r="J429" s="129"/>
    </row>
    <row r="430" spans="1:10" ht="16.95" customHeight="1">
      <c r="A430" s="168"/>
      <c r="B430" s="157"/>
      <c r="C430" s="40"/>
      <c r="D430" s="15" t="s">
        <v>20</v>
      </c>
      <c r="E430" s="14">
        <v>0</v>
      </c>
      <c r="F430" s="14">
        <v>0</v>
      </c>
      <c r="G430" s="130"/>
      <c r="H430" s="132"/>
      <c r="I430" s="132"/>
      <c r="J430" s="130"/>
    </row>
    <row r="431" spans="1:10" ht="15.75" customHeight="1">
      <c r="A431" s="194" t="s">
        <v>125</v>
      </c>
      <c r="B431" s="147" t="s">
        <v>62</v>
      </c>
      <c r="C431" s="151" t="s">
        <v>23</v>
      </c>
      <c r="D431" s="20" t="s">
        <v>56</v>
      </c>
      <c r="E431" s="21">
        <f>E432+E434+E433</f>
        <v>26682.7</v>
      </c>
      <c r="F431" s="21">
        <f>F432+F434+F433</f>
        <v>26487.841</v>
      </c>
      <c r="G431" s="133" t="s">
        <v>0</v>
      </c>
      <c r="H431" s="133" t="s">
        <v>0</v>
      </c>
      <c r="I431" s="133" t="s">
        <v>0</v>
      </c>
      <c r="J431" s="128" t="s">
        <v>264</v>
      </c>
    </row>
    <row r="432" spans="1:10" ht="15.75" customHeight="1">
      <c r="A432" s="194"/>
      <c r="B432" s="147"/>
      <c r="C432" s="152"/>
      <c r="D432" s="15" t="s">
        <v>22</v>
      </c>
      <c r="E432" s="14">
        <f>E436+E440</f>
        <v>9768.9</v>
      </c>
      <c r="F432" s="14">
        <f>F436+F440</f>
        <v>9578.0259999999998</v>
      </c>
      <c r="G432" s="131"/>
      <c r="H432" s="131"/>
      <c r="I432" s="131"/>
      <c r="J432" s="129"/>
    </row>
    <row r="433" spans="1:10" ht="15.75" customHeight="1">
      <c r="A433" s="194"/>
      <c r="B433" s="147"/>
      <c r="C433" s="152"/>
      <c r="D433" s="15" t="s">
        <v>65</v>
      </c>
      <c r="E433" s="14">
        <f>E437</f>
        <v>9362.2999999999993</v>
      </c>
      <c r="F433" s="14">
        <f>F437</f>
        <v>9361.7800000000007</v>
      </c>
      <c r="G433" s="131"/>
      <c r="H433" s="131"/>
      <c r="I433" s="131"/>
      <c r="J433" s="129"/>
    </row>
    <row r="434" spans="1:10" ht="15.75" customHeight="1">
      <c r="A434" s="194"/>
      <c r="B434" s="147"/>
      <c r="C434" s="152"/>
      <c r="D434" s="15" t="s">
        <v>20</v>
      </c>
      <c r="E434" s="14">
        <f>E438+E441</f>
        <v>7551.5</v>
      </c>
      <c r="F434" s="14">
        <f>F438+F441</f>
        <v>7548.0349999999999</v>
      </c>
      <c r="G434" s="131"/>
      <c r="H434" s="131"/>
      <c r="I434" s="131"/>
      <c r="J434" s="129"/>
    </row>
    <row r="435" spans="1:10" ht="15.75" customHeight="1">
      <c r="A435" s="194"/>
      <c r="B435" s="157" t="s">
        <v>10</v>
      </c>
      <c r="C435" s="152"/>
      <c r="D435" s="15" t="s">
        <v>56</v>
      </c>
      <c r="E435" s="14">
        <f>E436+E438+E437</f>
        <v>26682.7</v>
      </c>
      <c r="F435" s="14">
        <f>F436+F438+F437</f>
        <v>26487.841</v>
      </c>
      <c r="G435" s="131"/>
      <c r="H435" s="131"/>
      <c r="I435" s="131"/>
      <c r="J435" s="129"/>
    </row>
    <row r="436" spans="1:10" ht="15.75" customHeight="1">
      <c r="A436" s="194"/>
      <c r="B436" s="157"/>
      <c r="C436" s="152"/>
      <c r="D436" s="15" t="s">
        <v>22</v>
      </c>
      <c r="E436" s="14">
        <f>E448+E444+E445+E454+E457+E460+E463+E467+E470</f>
        <v>9768.9</v>
      </c>
      <c r="F436" s="14">
        <f>F448+F444+F445+F454+F457+F460+F463+F467+F470</f>
        <v>9578.0259999999998</v>
      </c>
      <c r="G436" s="131"/>
      <c r="H436" s="131"/>
      <c r="I436" s="131"/>
      <c r="J436" s="129"/>
    </row>
    <row r="437" spans="1:10" ht="15.75" customHeight="1">
      <c r="A437" s="194"/>
      <c r="B437" s="157"/>
      <c r="C437" s="152"/>
      <c r="D437" s="15" t="s">
        <v>65</v>
      </c>
      <c r="E437" s="14">
        <f>E464</f>
        <v>9362.2999999999993</v>
      </c>
      <c r="F437" s="14">
        <f>F464</f>
        <v>9361.7800000000007</v>
      </c>
      <c r="G437" s="131"/>
      <c r="H437" s="131"/>
      <c r="I437" s="131"/>
      <c r="J437" s="129"/>
    </row>
    <row r="438" spans="1:10" ht="15.75" customHeight="1">
      <c r="A438" s="194"/>
      <c r="B438" s="157"/>
      <c r="C438" s="152"/>
      <c r="D438" s="15" t="s">
        <v>20</v>
      </c>
      <c r="E438" s="14">
        <f>E449+E455+E458+E461+E465+E468+E471</f>
        <v>7551.5</v>
      </c>
      <c r="F438" s="14">
        <f>F449+F455+F458+F461+F465+F468+F471</f>
        <v>7548.0349999999999</v>
      </c>
      <c r="G438" s="131"/>
      <c r="H438" s="131"/>
      <c r="I438" s="131"/>
      <c r="J438" s="129"/>
    </row>
    <row r="439" spans="1:10" ht="15.75" customHeight="1">
      <c r="A439" s="194"/>
      <c r="B439" s="157" t="s">
        <v>88</v>
      </c>
      <c r="C439" s="152"/>
      <c r="D439" s="15" t="s">
        <v>56</v>
      </c>
      <c r="E439" s="14">
        <f>E440+E441</f>
        <v>0</v>
      </c>
      <c r="F439" s="14">
        <f>F440+F441</f>
        <v>0</v>
      </c>
      <c r="G439" s="131"/>
      <c r="H439" s="131"/>
      <c r="I439" s="131"/>
      <c r="J439" s="129"/>
    </row>
    <row r="440" spans="1:10" ht="15.75" customHeight="1">
      <c r="A440" s="194"/>
      <c r="B440" s="157"/>
      <c r="C440" s="152"/>
      <c r="D440" s="15" t="s">
        <v>22</v>
      </c>
      <c r="E440" s="14">
        <f>E451</f>
        <v>0</v>
      </c>
      <c r="F440" s="14">
        <f>F451</f>
        <v>0</v>
      </c>
      <c r="G440" s="131"/>
      <c r="H440" s="131"/>
      <c r="I440" s="131"/>
      <c r="J440" s="129"/>
    </row>
    <row r="441" spans="1:10" ht="15.75" customHeight="1">
      <c r="A441" s="194"/>
      <c r="B441" s="157"/>
      <c r="C441" s="153"/>
      <c r="D441" s="15" t="s">
        <v>20</v>
      </c>
      <c r="E441" s="14">
        <v>0</v>
      </c>
      <c r="F441" s="14">
        <v>0</v>
      </c>
      <c r="G441" s="132"/>
      <c r="H441" s="132"/>
      <c r="I441" s="132"/>
      <c r="J441" s="130"/>
    </row>
    <row r="442" spans="1:10" ht="83.25" customHeight="1">
      <c r="A442" s="42" t="s">
        <v>28</v>
      </c>
      <c r="B442" s="33" t="s">
        <v>126</v>
      </c>
      <c r="C442" s="43" t="s">
        <v>23</v>
      </c>
      <c r="D442" s="15" t="s">
        <v>22</v>
      </c>
      <c r="E442" s="14">
        <v>0</v>
      </c>
      <c r="F442" s="15">
        <v>0</v>
      </c>
      <c r="G442" s="128" t="s">
        <v>2</v>
      </c>
      <c r="H442" s="45">
        <v>0</v>
      </c>
      <c r="I442" s="45">
        <v>0</v>
      </c>
      <c r="J442" s="45"/>
    </row>
    <row r="443" spans="1:10" ht="52.5" customHeight="1">
      <c r="A443" s="42" t="s">
        <v>29</v>
      </c>
      <c r="B443" s="22" t="s">
        <v>127</v>
      </c>
      <c r="C443" s="8" t="s">
        <v>23</v>
      </c>
      <c r="D443" s="15" t="s">
        <v>22</v>
      </c>
      <c r="E443" s="14">
        <v>0</v>
      </c>
      <c r="F443" s="15">
        <v>0</v>
      </c>
      <c r="G443" s="129"/>
      <c r="H443" s="45">
        <v>0</v>
      </c>
      <c r="I443" s="45">
        <v>0</v>
      </c>
      <c r="J443" s="45"/>
    </row>
    <row r="444" spans="1:10" ht="91.2" customHeight="1">
      <c r="A444" s="42" t="s">
        <v>128</v>
      </c>
      <c r="B444" s="22" t="s">
        <v>7</v>
      </c>
      <c r="C444" s="8" t="s">
        <v>23</v>
      </c>
      <c r="D444" s="15" t="s">
        <v>22</v>
      </c>
      <c r="E444" s="14">
        <v>0</v>
      </c>
      <c r="F444" s="27">
        <v>0</v>
      </c>
      <c r="G444" s="129"/>
      <c r="H444" s="45">
        <v>0</v>
      </c>
      <c r="I444" s="45">
        <v>0</v>
      </c>
      <c r="J444" s="38"/>
    </row>
    <row r="445" spans="1:10" ht="66" customHeight="1">
      <c r="A445" s="42" t="s">
        <v>26</v>
      </c>
      <c r="B445" s="22" t="s">
        <v>8</v>
      </c>
      <c r="C445" s="8" t="s">
        <v>23</v>
      </c>
      <c r="D445" s="15" t="s">
        <v>22</v>
      </c>
      <c r="E445" s="14">
        <v>0</v>
      </c>
      <c r="F445" s="15">
        <v>0</v>
      </c>
      <c r="G445" s="129"/>
      <c r="H445" s="45">
        <v>0</v>
      </c>
      <c r="I445" s="45">
        <v>0</v>
      </c>
      <c r="J445" s="28"/>
    </row>
    <row r="446" spans="1:10" ht="65.25" customHeight="1">
      <c r="A446" s="42" t="s">
        <v>129</v>
      </c>
      <c r="B446" s="22" t="s">
        <v>7</v>
      </c>
      <c r="C446" s="8" t="s">
        <v>23</v>
      </c>
      <c r="D446" s="15" t="s">
        <v>22</v>
      </c>
      <c r="E446" s="14">
        <v>0</v>
      </c>
      <c r="F446" s="15">
        <v>0</v>
      </c>
      <c r="G446" s="130"/>
      <c r="H446" s="45">
        <v>0</v>
      </c>
      <c r="I446" s="45">
        <v>0</v>
      </c>
      <c r="J446" s="45"/>
    </row>
    <row r="447" spans="1:10" ht="15.75" customHeight="1">
      <c r="A447" s="158" t="s">
        <v>27</v>
      </c>
      <c r="B447" s="157" t="s">
        <v>7</v>
      </c>
      <c r="C447" s="159" t="s">
        <v>23</v>
      </c>
      <c r="D447" s="15" t="s">
        <v>56</v>
      </c>
      <c r="E447" s="14">
        <f>E448+E449</f>
        <v>8470.2999999999993</v>
      </c>
      <c r="F447" s="14">
        <f>F448+F449</f>
        <v>8279.82</v>
      </c>
      <c r="G447" s="128" t="s">
        <v>21</v>
      </c>
      <c r="H447" s="133">
        <v>901</v>
      </c>
      <c r="I447" s="133">
        <v>901</v>
      </c>
      <c r="J447" s="128"/>
    </row>
    <row r="448" spans="1:10" ht="15.75" customHeight="1">
      <c r="A448" s="158"/>
      <c r="B448" s="157"/>
      <c r="C448" s="160"/>
      <c r="D448" s="15" t="s">
        <v>22</v>
      </c>
      <c r="E448" s="14">
        <v>8470.2999999999993</v>
      </c>
      <c r="F448" s="14">
        <v>8279.82</v>
      </c>
      <c r="G448" s="129"/>
      <c r="H448" s="131"/>
      <c r="I448" s="131"/>
      <c r="J448" s="129"/>
    </row>
    <row r="449" spans="1:10" ht="15.75" customHeight="1">
      <c r="A449" s="158"/>
      <c r="B449" s="157"/>
      <c r="C449" s="160"/>
      <c r="D449" s="15" t="s">
        <v>20</v>
      </c>
      <c r="E449" s="14">
        <v>0</v>
      </c>
      <c r="F449" s="14">
        <v>0</v>
      </c>
      <c r="G449" s="129"/>
      <c r="H449" s="131"/>
      <c r="I449" s="131"/>
      <c r="J449" s="130"/>
    </row>
    <row r="450" spans="1:10" ht="15.75" customHeight="1">
      <c r="A450" s="158"/>
      <c r="B450" s="147" t="s">
        <v>130</v>
      </c>
      <c r="C450" s="160"/>
      <c r="D450" s="15" t="s">
        <v>56</v>
      </c>
      <c r="E450" s="14">
        <f>E451+E452</f>
        <v>0</v>
      </c>
      <c r="F450" s="14">
        <f>F451+F452</f>
        <v>0</v>
      </c>
      <c r="G450" s="129"/>
      <c r="H450" s="133">
        <v>0</v>
      </c>
      <c r="I450" s="133">
        <v>0</v>
      </c>
      <c r="J450" s="133"/>
    </row>
    <row r="451" spans="1:10" ht="15.75" customHeight="1">
      <c r="A451" s="158"/>
      <c r="B451" s="147"/>
      <c r="C451" s="160"/>
      <c r="D451" s="15" t="s">
        <v>22</v>
      </c>
      <c r="E451" s="14">
        <v>0</v>
      </c>
      <c r="F451" s="14">
        <v>0</v>
      </c>
      <c r="G451" s="129"/>
      <c r="H451" s="131"/>
      <c r="I451" s="131"/>
      <c r="J451" s="131"/>
    </row>
    <row r="452" spans="1:10" ht="15.75" customHeight="1">
      <c r="A452" s="158"/>
      <c r="B452" s="147"/>
      <c r="C452" s="165"/>
      <c r="D452" s="15" t="s">
        <v>20</v>
      </c>
      <c r="E452" s="14">
        <v>0</v>
      </c>
      <c r="F452" s="14">
        <v>0</v>
      </c>
      <c r="G452" s="130"/>
      <c r="H452" s="131"/>
      <c r="I452" s="131"/>
      <c r="J452" s="131"/>
    </row>
    <row r="453" spans="1:10" ht="18.600000000000001" customHeight="1">
      <c r="A453" s="158" t="s">
        <v>194</v>
      </c>
      <c r="B453" s="157" t="s">
        <v>7</v>
      </c>
      <c r="C453" s="159" t="s">
        <v>23</v>
      </c>
      <c r="D453" s="15" t="s">
        <v>56</v>
      </c>
      <c r="E453" s="14">
        <f>E454+E455</f>
        <v>2636.5</v>
      </c>
      <c r="F453" s="14">
        <f>F454+F455</f>
        <v>2633.2849999999999</v>
      </c>
      <c r="G453" s="128" t="s">
        <v>21</v>
      </c>
      <c r="H453" s="133">
        <v>127</v>
      </c>
      <c r="I453" s="133">
        <v>127</v>
      </c>
      <c r="J453" s="133"/>
    </row>
    <row r="454" spans="1:10" ht="18.600000000000001" customHeight="1">
      <c r="A454" s="158"/>
      <c r="B454" s="157"/>
      <c r="C454" s="160"/>
      <c r="D454" s="15" t="s">
        <v>22</v>
      </c>
      <c r="E454" s="14">
        <v>210.9</v>
      </c>
      <c r="F454" s="14">
        <v>210.67</v>
      </c>
      <c r="G454" s="129"/>
      <c r="H454" s="131"/>
      <c r="I454" s="131"/>
      <c r="J454" s="131"/>
    </row>
    <row r="455" spans="1:10" ht="18.600000000000001" customHeight="1">
      <c r="A455" s="158"/>
      <c r="B455" s="157"/>
      <c r="C455" s="160"/>
      <c r="D455" s="15" t="s">
        <v>20</v>
      </c>
      <c r="E455" s="14">
        <v>2425.6</v>
      </c>
      <c r="F455" s="14">
        <v>2422.6149999999998</v>
      </c>
      <c r="G455" s="129"/>
      <c r="H455" s="131"/>
      <c r="I455" s="131"/>
      <c r="J455" s="131"/>
    </row>
    <row r="456" spans="1:10" ht="18.600000000000001" customHeight="1">
      <c r="A456" s="158" t="s">
        <v>195</v>
      </c>
      <c r="B456" s="157" t="s">
        <v>7</v>
      </c>
      <c r="C456" s="159" t="s">
        <v>23</v>
      </c>
      <c r="D456" s="15" t="s">
        <v>56</v>
      </c>
      <c r="E456" s="14">
        <f>E457+E458</f>
        <v>1850.3999999999999</v>
      </c>
      <c r="F456" s="14">
        <f>F457+F458</f>
        <v>1850.02</v>
      </c>
      <c r="G456" s="128" t="s">
        <v>21</v>
      </c>
      <c r="H456" s="133">
        <v>900</v>
      </c>
      <c r="I456" s="133">
        <v>900</v>
      </c>
      <c r="J456" s="133"/>
    </row>
    <row r="457" spans="1:10" ht="18.600000000000001" customHeight="1">
      <c r="A457" s="158"/>
      <c r="B457" s="157"/>
      <c r="C457" s="160"/>
      <c r="D457" s="15" t="s">
        <v>22</v>
      </c>
      <c r="E457" s="14">
        <v>148.1</v>
      </c>
      <c r="F457" s="14">
        <v>148</v>
      </c>
      <c r="G457" s="129"/>
      <c r="H457" s="131"/>
      <c r="I457" s="131"/>
      <c r="J457" s="131"/>
    </row>
    <row r="458" spans="1:10" ht="18.600000000000001" customHeight="1">
      <c r="A458" s="158"/>
      <c r="B458" s="157"/>
      <c r="C458" s="160"/>
      <c r="D458" s="15" t="s">
        <v>20</v>
      </c>
      <c r="E458" s="14">
        <v>1702.3</v>
      </c>
      <c r="F458" s="14">
        <v>1702.02</v>
      </c>
      <c r="G458" s="129"/>
      <c r="H458" s="131"/>
      <c r="I458" s="131"/>
      <c r="J458" s="131"/>
    </row>
    <row r="459" spans="1:10" ht="18.600000000000001" customHeight="1">
      <c r="A459" s="158" t="s">
        <v>196</v>
      </c>
      <c r="B459" s="157" t="s">
        <v>7</v>
      </c>
      <c r="C459" s="159" t="s">
        <v>23</v>
      </c>
      <c r="D459" s="15" t="s">
        <v>56</v>
      </c>
      <c r="E459" s="14">
        <f>E460+E461</f>
        <v>302.8</v>
      </c>
      <c r="F459" s="14">
        <f>F460+F461</f>
        <v>302.8</v>
      </c>
      <c r="G459" s="128" t="s">
        <v>21</v>
      </c>
      <c r="H459" s="133">
        <v>12</v>
      </c>
      <c r="I459" s="133">
        <v>12</v>
      </c>
      <c r="J459" s="133"/>
    </row>
    <row r="460" spans="1:10" ht="18.600000000000001" customHeight="1">
      <c r="A460" s="158"/>
      <c r="B460" s="157"/>
      <c r="C460" s="160"/>
      <c r="D460" s="15" t="s">
        <v>22</v>
      </c>
      <c r="E460" s="14">
        <v>0</v>
      </c>
      <c r="F460" s="14">
        <v>0</v>
      </c>
      <c r="G460" s="129"/>
      <c r="H460" s="131"/>
      <c r="I460" s="131"/>
      <c r="J460" s="131"/>
    </row>
    <row r="461" spans="1:10" ht="18.600000000000001" customHeight="1">
      <c r="A461" s="158"/>
      <c r="B461" s="157"/>
      <c r="C461" s="160"/>
      <c r="D461" s="15" t="s">
        <v>20</v>
      </c>
      <c r="E461" s="14">
        <v>302.8</v>
      </c>
      <c r="F461" s="14">
        <v>302.8</v>
      </c>
      <c r="G461" s="129"/>
      <c r="H461" s="131"/>
      <c r="I461" s="131"/>
      <c r="J461" s="131"/>
    </row>
    <row r="462" spans="1:10" ht="18.600000000000001" customHeight="1">
      <c r="A462" s="158" t="s">
        <v>210</v>
      </c>
      <c r="B462" s="157" t="s">
        <v>7</v>
      </c>
      <c r="C462" s="159" t="s">
        <v>23</v>
      </c>
      <c r="D462" s="15" t="s">
        <v>56</v>
      </c>
      <c r="E462" s="14">
        <f>E463+E465+E464</f>
        <v>13422.699999999999</v>
      </c>
      <c r="F462" s="14">
        <f>F463+F465+F464</f>
        <v>13421.916000000001</v>
      </c>
      <c r="G462" s="128" t="s">
        <v>21</v>
      </c>
      <c r="H462" s="133">
        <v>900</v>
      </c>
      <c r="I462" s="133">
        <v>900</v>
      </c>
      <c r="J462" s="133"/>
    </row>
    <row r="463" spans="1:10" ht="18.600000000000001" customHeight="1">
      <c r="A463" s="158"/>
      <c r="B463" s="157"/>
      <c r="C463" s="160"/>
      <c r="D463" s="15" t="s">
        <v>22</v>
      </c>
      <c r="E463" s="14">
        <v>939.6</v>
      </c>
      <c r="F463" s="14">
        <v>939.53599999999994</v>
      </c>
      <c r="G463" s="129"/>
      <c r="H463" s="131"/>
      <c r="I463" s="131"/>
      <c r="J463" s="131"/>
    </row>
    <row r="464" spans="1:10" ht="18.600000000000001" customHeight="1">
      <c r="A464" s="158"/>
      <c r="B464" s="157"/>
      <c r="C464" s="160"/>
      <c r="D464" s="15" t="s">
        <v>65</v>
      </c>
      <c r="E464" s="14">
        <v>9362.2999999999993</v>
      </c>
      <c r="F464" s="14">
        <v>9361.7800000000007</v>
      </c>
      <c r="G464" s="129"/>
      <c r="H464" s="131"/>
      <c r="I464" s="131"/>
      <c r="J464" s="131"/>
    </row>
    <row r="465" spans="1:10" ht="18.600000000000001" customHeight="1">
      <c r="A465" s="158"/>
      <c r="B465" s="157"/>
      <c r="C465" s="160"/>
      <c r="D465" s="15" t="s">
        <v>20</v>
      </c>
      <c r="E465" s="14">
        <v>3120.8</v>
      </c>
      <c r="F465" s="14">
        <v>3120.6</v>
      </c>
      <c r="G465" s="129"/>
      <c r="H465" s="131"/>
      <c r="I465" s="131"/>
      <c r="J465" s="131"/>
    </row>
    <row r="466" spans="1:10" ht="18.600000000000001" customHeight="1">
      <c r="A466" s="158" t="s">
        <v>211</v>
      </c>
      <c r="B466" s="157" t="s">
        <v>7</v>
      </c>
      <c r="C466" s="159" t="s">
        <v>23</v>
      </c>
      <c r="D466" s="15" t="s">
        <v>56</v>
      </c>
      <c r="E466" s="14">
        <f>E467+E468</f>
        <v>0</v>
      </c>
      <c r="F466" s="14">
        <f>F467+F468</f>
        <v>0</v>
      </c>
      <c r="G466" s="128" t="s">
        <v>21</v>
      </c>
      <c r="H466" s="133">
        <v>0</v>
      </c>
      <c r="I466" s="133">
        <v>0</v>
      </c>
      <c r="J466" s="128"/>
    </row>
    <row r="467" spans="1:10" ht="18.600000000000001" customHeight="1">
      <c r="A467" s="158"/>
      <c r="B467" s="157"/>
      <c r="C467" s="160"/>
      <c r="D467" s="15" t="s">
        <v>22</v>
      </c>
      <c r="E467" s="14">
        <v>0</v>
      </c>
      <c r="F467" s="14">
        <v>0</v>
      </c>
      <c r="G467" s="129"/>
      <c r="H467" s="131"/>
      <c r="I467" s="131"/>
      <c r="J467" s="129"/>
    </row>
    <row r="468" spans="1:10" ht="18.600000000000001" customHeight="1">
      <c r="A468" s="158"/>
      <c r="B468" s="157"/>
      <c r="C468" s="160"/>
      <c r="D468" s="15" t="s">
        <v>20</v>
      </c>
      <c r="E468" s="14">
        <v>0</v>
      </c>
      <c r="F468" s="14">
        <v>0</v>
      </c>
      <c r="G468" s="129"/>
      <c r="H468" s="131"/>
      <c r="I468" s="131"/>
      <c r="J468" s="130"/>
    </row>
    <row r="469" spans="1:10" ht="22.2" customHeight="1">
      <c r="A469" s="158" t="s">
        <v>242</v>
      </c>
      <c r="B469" s="157" t="s">
        <v>7</v>
      </c>
      <c r="C469" s="159" t="s">
        <v>23</v>
      </c>
      <c r="D469" s="15" t="s">
        <v>56</v>
      </c>
      <c r="E469" s="14">
        <f>E470+E471</f>
        <v>0</v>
      </c>
      <c r="F469" s="14">
        <f>F470+F471</f>
        <v>0</v>
      </c>
      <c r="G469" s="128" t="s">
        <v>2</v>
      </c>
      <c r="H469" s="133">
        <v>0</v>
      </c>
      <c r="I469" s="133">
        <v>0</v>
      </c>
      <c r="J469" s="128"/>
    </row>
    <row r="470" spans="1:10" ht="22.2" customHeight="1">
      <c r="A470" s="158"/>
      <c r="B470" s="157"/>
      <c r="C470" s="160"/>
      <c r="D470" s="15" t="s">
        <v>22</v>
      </c>
      <c r="E470" s="14">
        <v>0</v>
      </c>
      <c r="F470" s="14">
        <v>0</v>
      </c>
      <c r="G470" s="129"/>
      <c r="H470" s="131"/>
      <c r="I470" s="131"/>
      <c r="J470" s="129"/>
    </row>
    <row r="471" spans="1:10" ht="22.2" customHeight="1">
      <c r="A471" s="158"/>
      <c r="B471" s="157"/>
      <c r="C471" s="160"/>
      <c r="D471" s="15" t="s">
        <v>20</v>
      </c>
      <c r="E471" s="14">
        <v>0</v>
      </c>
      <c r="F471" s="14">
        <v>0</v>
      </c>
      <c r="G471" s="129"/>
      <c r="H471" s="131"/>
      <c r="I471" s="131"/>
      <c r="J471" s="130"/>
    </row>
    <row r="472" spans="1:10" ht="15.75" customHeight="1">
      <c r="A472" s="201" t="s">
        <v>131</v>
      </c>
      <c r="B472" s="202" t="s">
        <v>62</v>
      </c>
      <c r="C472" s="151" t="s">
        <v>23</v>
      </c>
      <c r="D472" s="20" t="s">
        <v>56</v>
      </c>
      <c r="E472" s="21">
        <f>E473+E474</f>
        <v>2535</v>
      </c>
      <c r="F472" s="21">
        <f>F473+F474</f>
        <v>2498.0100000000002</v>
      </c>
      <c r="G472" s="133" t="s">
        <v>0</v>
      </c>
      <c r="H472" s="133" t="s">
        <v>0</v>
      </c>
      <c r="I472" s="133" t="s">
        <v>0</v>
      </c>
      <c r="J472" s="134"/>
    </row>
    <row r="473" spans="1:10" ht="15.75" customHeight="1">
      <c r="A473" s="201"/>
      <c r="B473" s="203"/>
      <c r="C473" s="152"/>
      <c r="D473" s="15" t="s">
        <v>22</v>
      </c>
      <c r="E473" s="14">
        <f>E475+E478+E477+E476</f>
        <v>2535</v>
      </c>
      <c r="F473" s="14">
        <f>F475+F478+F477+F476</f>
        <v>2498.0100000000002</v>
      </c>
      <c r="G473" s="131"/>
      <c r="H473" s="131"/>
      <c r="I473" s="131"/>
      <c r="J473" s="135"/>
    </row>
    <row r="474" spans="1:10" ht="15.75" customHeight="1">
      <c r="A474" s="201"/>
      <c r="B474" s="204"/>
      <c r="C474" s="152"/>
      <c r="D474" s="15" t="s">
        <v>20</v>
      </c>
      <c r="E474" s="14">
        <v>0</v>
      </c>
      <c r="F474" s="14">
        <v>0</v>
      </c>
      <c r="G474" s="131"/>
      <c r="H474" s="131"/>
      <c r="I474" s="131"/>
      <c r="J474" s="135"/>
    </row>
    <row r="475" spans="1:10" ht="49.5" customHeight="1">
      <c r="A475" s="201"/>
      <c r="B475" s="33" t="s">
        <v>132</v>
      </c>
      <c r="C475" s="152"/>
      <c r="D475" s="15" t="s">
        <v>22</v>
      </c>
      <c r="E475" s="14">
        <f>E491</f>
        <v>0</v>
      </c>
      <c r="F475" s="14">
        <f>F491</f>
        <v>0</v>
      </c>
      <c r="G475" s="131"/>
      <c r="H475" s="131"/>
      <c r="I475" s="131"/>
      <c r="J475" s="135"/>
    </row>
    <row r="476" spans="1:10" ht="49.5" customHeight="1">
      <c r="A476" s="201"/>
      <c r="B476" s="33" t="s">
        <v>148</v>
      </c>
      <c r="C476" s="152"/>
      <c r="D476" s="15" t="s">
        <v>22</v>
      </c>
      <c r="E476" s="14">
        <f>E489</f>
        <v>22</v>
      </c>
      <c r="F476" s="14">
        <f>F489</f>
        <v>22</v>
      </c>
      <c r="G476" s="131"/>
      <c r="H476" s="131"/>
      <c r="I476" s="131"/>
      <c r="J476" s="135"/>
    </row>
    <row r="477" spans="1:10" ht="34.5" customHeight="1">
      <c r="A477" s="201"/>
      <c r="B477" s="33" t="s">
        <v>60</v>
      </c>
      <c r="C477" s="152"/>
      <c r="D477" s="15" t="s">
        <v>22</v>
      </c>
      <c r="E477" s="14">
        <f>E479+E480+E481+E482+E483+E484+E485+E486+E487+E488+E490+E492</f>
        <v>2513</v>
      </c>
      <c r="F477" s="14">
        <f>F479+F480+F481+F482+F483+F484+F485+F486+F487+F488+F490+F492</f>
        <v>2476.0100000000002</v>
      </c>
      <c r="G477" s="131"/>
      <c r="H477" s="131"/>
      <c r="I477" s="131"/>
      <c r="J477" s="135"/>
    </row>
    <row r="478" spans="1:10" ht="31.2">
      <c r="A478" s="201"/>
      <c r="B478" s="33" t="s">
        <v>88</v>
      </c>
      <c r="C478" s="153"/>
      <c r="D478" s="15" t="s">
        <v>22</v>
      </c>
      <c r="E478" s="14">
        <v>0</v>
      </c>
      <c r="F478" s="14">
        <v>0</v>
      </c>
      <c r="G478" s="132"/>
      <c r="H478" s="132"/>
      <c r="I478" s="132"/>
      <c r="J478" s="136"/>
    </row>
    <row r="479" spans="1:10" ht="49.5" customHeight="1">
      <c r="A479" s="42" t="s">
        <v>30</v>
      </c>
      <c r="B479" s="33" t="s">
        <v>60</v>
      </c>
      <c r="C479" s="43" t="s">
        <v>23</v>
      </c>
      <c r="D479" s="15" t="s">
        <v>22</v>
      </c>
      <c r="E479" s="14">
        <v>0</v>
      </c>
      <c r="F479" s="14">
        <v>0</v>
      </c>
      <c r="G479" s="128" t="s">
        <v>38</v>
      </c>
      <c r="H479" s="45">
        <v>0</v>
      </c>
      <c r="I479" s="45">
        <v>0</v>
      </c>
      <c r="J479" s="128"/>
    </row>
    <row r="480" spans="1:10" ht="52.8">
      <c r="A480" s="42" t="s">
        <v>31</v>
      </c>
      <c r="B480" s="33" t="s">
        <v>60</v>
      </c>
      <c r="C480" s="43" t="s">
        <v>23</v>
      </c>
      <c r="D480" s="15" t="s">
        <v>22</v>
      </c>
      <c r="E480" s="14">
        <v>0</v>
      </c>
      <c r="F480" s="14">
        <v>0</v>
      </c>
      <c r="G480" s="129"/>
      <c r="H480" s="45">
        <v>0</v>
      </c>
      <c r="I480" s="45">
        <v>0</v>
      </c>
      <c r="J480" s="130"/>
    </row>
    <row r="481" spans="1:10" ht="69" customHeight="1">
      <c r="A481" s="42" t="s">
        <v>32</v>
      </c>
      <c r="B481" s="33" t="s">
        <v>60</v>
      </c>
      <c r="C481" s="43" t="s">
        <v>23</v>
      </c>
      <c r="D481" s="15" t="s">
        <v>22</v>
      </c>
      <c r="E481" s="14">
        <v>908</v>
      </c>
      <c r="F481" s="14">
        <v>908</v>
      </c>
      <c r="G481" s="38" t="s">
        <v>182</v>
      </c>
      <c r="H481" s="45">
        <v>5</v>
      </c>
      <c r="I481" s="45">
        <v>5</v>
      </c>
      <c r="J481" s="15"/>
    </row>
    <row r="482" spans="1:10" ht="31.2">
      <c r="A482" s="42" t="s">
        <v>165</v>
      </c>
      <c r="B482" s="33" t="s">
        <v>60</v>
      </c>
      <c r="C482" s="43" t="s">
        <v>23</v>
      </c>
      <c r="D482" s="15" t="s">
        <v>22</v>
      </c>
      <c r="E482" s="14">
        <v>80</v>
      </c>
      <c r="F482" s="14">
        <v>80</v>
      </c>
      <c r="G482" s="137" t="s">
        <v>38</v>
      </c>
      <c r="H482" s="45">
        <v>8</v>
      </c>
      <c r="I482" s="45">
        <v>8</v>
      </c>
      <c r="J482" s="32"/>
    </row>
    <row r="483" spans="1:10" ht="31.2">
      <c r="A483" s="42" t="s">
        <v>33</v>
      </c>
      <c r="B483" s="33" t="s">
        <v>60</v>
      </c>
      <c r="C483" s="43" t="s">
        <v>23</v>
      </c>
      <c r="D483" s="15" t="s">
        <v>22</v>
      </c>
      <c r="E483" s="14">
        <v>0</v>
      </c>
      <c r="F483" s="14">
        <v>0</v>
      </c>
      <c r="G483" s="137"/>
      <c r="H483" s="45">
        <v>0</v>
      </c>
      <c r="I483" s="45">
        <v>0</v>
      </c>
      <c r="J483" s="15"/>
    </row>
    <row r="484" spans="1:10" ht="39.6">
      <c r="A484" s="42" t="s">
        <v>34</v>
      </c>
      <c r="B484" s="33" t="s">
        <v>60</v>
      </c>
      <c r="C484" s="43" t="s">
        <v>23</v>
      </c>
      <c r="D484" s="15" t="s">
        <v>22</v>
      </c>
      <c r="E484" s="14">
        <v>42</v>
      </c>
      <c r="F484" s="14">
        <v>42</v>
      </c>
      <c r="G484" s="38" t="s">
        <v>182</v>
      </c>
      <c r="H484" s="45">
        <v>1</v>
      </c>
      <c r="I484" s="45">
        <v>1</v>
      </c>
      <c r="J484" s="15"/>
    </row>
    <row r="485" spans="1:10" ht="31.2">
      <c r="A485" s="42" t="s">
        <v>35</v>
      </c>
      <c r="B485" s="33" t="s">
        <v>60</v>
      </c>
      <c r="C485" s="43" t="s">
        <v>23</v>
      </c>
      <c r="D485" s="15" t="s">
        <v>22</v>
      </c>
      <c r="E485" s="14">
        <v>0</v>
      </c>
      <c r="F485" s="14">
        <v>0</v>
      </c>
      <c r="G485" s="137" t="s">
        <v>38</v>
      </c>
      <c r="H485" s="45">
        <v>0</v>
      </c>
      <c r="I485" s="45">
        <v>0</v>
      </c>
      <c r="J485" s="15"/>
    </row>
    <row r="486" spans="1:10" ht="31.2">
      <c r="A486" s="42" t="s">
        <v>170</v>
      </c>
      <c r="B486" s="33" t="s">
        <v>60</v>
      </c>
      <c r="C486" s="43" t="s">
        <v>23</v>
      </c>
      <c r="D486" s="15" t="s">
        <v>22</v>
      </c>
      <c r="E486" s="14">
        <v>0</v>
      </c>
      <c r="F486" s="14">
        <v>0</v>
      </c>
      <c r="G486" s="137"/>
      <c r="H486" s="45">
        <v>0</v>
      </c>
      <c r="I486" s="45">
        <v>0</v>
      </c>
      <c r="J486" s="15"/>
    </row>
    <row r="487" spans="1:10" ht="31.2">
      <c r="A487" s="42" t="s">
        <v>36</v>
      </c>
      <c r="B487" s="33" t="s">
        <v>60</v>
      </c>
      <c r="C487" s="43" t="s">
        <v>23</v>
      </c>
      <c r="D487" s="15" t="s">
        <v>22</v>
      </c>
      <c r="E487" s="14">
        <v>60</v>
      </c>
      <c r="F487" s="14">
        <v>60</v>
      </c>
      <c r="G487" s="128" t="s">
        <v>182</v>
      </c>
      <c r="H487" s="45">
        <v>1</v>
      </c>
      <c r="I487" s="45">
        <v>1</v>
      </c>
      <c r="J487" s="15"/>
    </row>
    <row r="488" spans="1:10" ht="31.2">
      <c r="A488" s="167" t="s">
        <v>37</v>
      </c>
      <c r="B488" s="33" t="s">
        <v>60</v>
      </c>
      <c r="C488" s="159" t="s">
        <v>23</v>
      </c>
      <c r="D488" s="15" t="s">
        <v>22</v>
      </c>
      <c r="E488" s="14">
        <v>0</v>
      </c>
      <c r="F488" s="14">
        <v>0</v>
      </c>
      <c r="G488" s="129"/>
      <c r="H488" s="45">
        <v>0</v>
      </c>
      <c r="I488" s="45">
        <v>0</v>
      </c>
      <c r="J488" s="15"/>
    </row>
    <row r="489" spans="1:10" ht="31.2">
      <c r="A489" s="168"/>
      <c r="B489" s="33" t="s">
        <v>148</v>
      </c>
      <c r="C489" s="165"/>
      <c r="D489" s="15" t="s">
        <v>22</v>
      </c>
      <c r="E489" s="14">
        <v>22</v>
      </c>
      <c r="F489" s="14">
        <v>22</v>
      </c>
      <c r="G489" s="129"/>
      <c r="H489" s="35">
        <v>1</v>
      </c>
      <c r="I489" s="35">
        <v>1</v>
      </c>
      <c r="J489" s="73"/>
    </row>
    <row r="490" spans="1:10" ht="42.75" customHeight="1">
      <c r="A490" s="167" t="s">
        <v>171</v>
      </c>
      <c r="B490" s="33" t="s">
        <v>60</v>
      </c>
      <c r="C490" s="43" t="s">
        <v>23</v>
      </c>
      <c r="D490" s="15" t="s">
        <v>22</v>
      </c>
      <c r="E490" s="14">
        <v>1423</v>
      </c>
      <c r="F490" s="14">
        <f>993.31+392.7</f>
        <v>1386.01</v>
      </c>
      <c r="G490" s="129"/>
      <c r="H490" s="133">
        <v>20</v>
      </c>
      <c r="I490" s="133">
        <v>20</v>
      </c>
      <c r="J490" s="128" t="s">
        <v>370</v>
      </c>
    </row>
    <row r="491" spans="1:10" ht="42.75" customHeight="1">
      <c r="A491" s="168"/>
      <c r="B491" s="33" t="s">
        <v>132</v>
      </c>
      <c r="C491" s="43" t="s">
        <v>23</v>
      </c>
      <c r="D491" s="15" t="s">
        <v>22</v>
      </c>
      <c r="E491" s="14">
        <v>0</v>
      </c>
      <c r="F491" s="14">
        <v>0</v>
      </c>
      <c r="G491" s="130"/>
      <c r="H491" s="132"/>
      <c r="I491" s="132"/>
      <c r="J491" s="130"/>
    </row>
    <row r="492" spans="1:10" ht="42.75" customHeight="1">
      <c r="A492" s="167" t="s">
        <v>243</v>
      </c>
      <c r="B492" s="33" t="s">
        <v>60</v>
      </c>
      <c r="C492" s="43" t="s">
        <v>23</v>
      </c>
      <c r="D492" s="15" t="s">
        <v>22</v>
      </c>
      <c r="E492" s="14">
        <v>0</v>
      </c>
      <c r="F492" s="14">
        <v>0</v>
      </c>
      <c r="G492" s="128" t="s">
        <v>12</v>
      </c>
      <c r="H492" s="133">
        <v>0</v>
      </c>
      <c r="I492" s="133">
        <v>0</v>
      </c>
      <c r="J492" s="128"/>
    </row>
    <row r="493" spans="1:10" ht="42.75" customHeight="1">
      <c r="A493" s="168"/>
      <c r="B493" s="33" t="s">
        <v>132</v>
      </c>
      <c r="C493" s="43" t="s">
        <v>23</v>
      </c>
      <c r="D493" s="15" t="s">
        <v>22</v>
      </c>
      <c r="E493" s="14">
        <v>0</v>
      </c>
      <c r="F493" s="14">
        <v>0</v>
      </c>
      <c r="G493" s="130"/>
      <c r="H493" s="132"/>
      <c r="I493" s="132"/>
      <c r="J493" s="130"/>
    </row>
    <row r="494" spans="1:10" ht="16.2" customHeight="1">
      <c r="A494" s="236" t="s">
        <v>220</v>
      </c>
      <c r="B494" s="163" t="s">
        <v>221</v>
      </c>
      <c r="C494" s="159" t="s">
        <v>23</v>
      </c>
      <c r="D494" s="15" t="s">
        <v>22</v>
      </c>
      <c r="E494" s="17">
        <f>E497+E498+E499+E500+E501+E502</f>
        <v>0</v>
      </c>
      <c r="F494" s="17">
        <f>F497+F498+F499+F500+F501+F502</f>
        <v>0</v>
      </c>
      <c r="G494" s="174" t="s">
        <v>12</v>
      </c>
      <c r="H494" s="133">
        <v>0</v>
      </c>
      <c r="I494" s="133">
        <v>0</v>
      </c>
      <c r="J494" s="128"/>
    </row>
    <row r="495" spans="1:10" ht="16.2" customHeight="1">
      <c r="A495" s="237"/>
      <c r="B495" s="166"/>
      <c r="C495" s="160"/>
      <c r="D495" s="15" t="s">
        <v>65</v>
      </c>
      <c r="E495" s="17">
        <f>E503</f>
        <v>1664.4</v>
      </c>
      <c r="F495" s="17">
        <f>F503</f>
        <v>1664.2</v>
      </c>
      <c r="G495" s="176"/>
      <c r="H495" s="131"/>
      <c r="I495" s="131"/>
      <c r="J495" s="129"/>
    </row>
    <row r="496" spans="1:10" ht="16.2" customHeight="1">
      <c r="A496" s="238"/>
      <c r="B496" s="164"/>
      <c r="C496" s="165"/>
      <c r="D496" s="15" t="s">
        <v>20</v>
      </c>
      <c r="E496" s="17">
        <f>E504</f>
        <v>69.3</v>
      </c>
      <c r="F496" s="17">
        <f>F504</f>
        <v>69.3</v>
      </c>
      <c r="G496" s="175"/>
      <c r="H496" s="132"/>
      <c r="I496" s="132"/>
      <c r="J496" s="130"/>
    </row>
    <row r="497" spans="1:10" ht="42.75" customHeight="1">
      <c r="A497" s="53" t="s">
        <v>222</v>
      </c>
      <c r="B497" s="52" t="s">
        <v>221</v>
      </c>
      <c r="C497" s="43" t="s">
        <v>23</v>
      </c>
      <c r="D497" s="15" t="s">
        <v>22</v>
      </c>
      <c r="E497" s="14">
        <v>0</v>
      </c>
      <c r="F497" s="14">
        <v>0</v>
      </c>
      <c r="G497" s="54" t="s">
        <v>12</v>
      </c>
      <c r="H497" s="45">
        <v>0</v>
      </c>
      <c r="I497" s="45">
        <v>0</v>
      </c>
      <c r="J497" s="38"/>
    </row>
    <row r="498" spans="1:10" ht="42.75" customHeight="1">
      <c r="A498" s="53" t="s">
        <v>210</v>
      </c>
      <c r="B498" s="52" t="s">
        <v>221</v>
      </c>
      <c r="C498" s="43" t="s">
        <v>23</v>
      </c>
      <c r="D498" s="15" t="s">
        <v>22</v>
      </c>
      <c r="E498" s="14">
        <v>0</v>
      </c>
      <c r="F498" s="14">
        <v>0</v>
      </c>
      <c r="G498" s="54" t="s">
        <v>12</v>
      </c>
      <c r="H498" s="45">
        <v>0</v>
      </c>
      <c r="I498" s="45">
        <v>0</v>
      </c>
      <c r="J498" s="38"/>
    </row>
    <row r="499" spans="1:10" ht="42.75" customHeight="1">
      <c r="A499" s="53" t="s">
        <v>223</v>
      </c>
      <c r="B499" s="52" t="s">
        <v>221</v>
      </c>
      <c r="C499" s="43" t="s">
        <v>23</v>
      </c>
      <c r="D499" s="15" t="s">
        <v>22</v>
      </c>
      <c r="E499" s="14">
        <v>0</v>
      </c>
      <c r="F499" s="14">
        <v>0</v>
      </c>
      <c r="G499" s="54" t="s">
        <v>12</v>
      </c>
      <c r="H499" s="45">
        <v>0</v>
      </c>
      <c r="I499" s="45">
        <v>0</v>
      </c>
      <c r="J499" s="38"/>
    </row>
    <row r="500" spans="1:10" ht="42.75" customHeight="1">
      <c r="A500" s="53" t="s">
        <v>224</v>
      </c>
      <c r="B500" s="52" t="s">
        <v>221</v>
      </c>
      <c r="C500" s="43" t="s">
        <v>23</v>
      </c>
      <c r="D500" s="15" t="s">
        <v>22</v>
      </c>
      <c r="E500" s="14">
        <v>0</v>
      </c>
      <c r="F500" s="14">
        <v>0</v>
      </c>
      <c r="G500" s="54" t="s">
        <v>12</v>
      </c>
      <c r="H500" s="45">
        <v>0</v>
      </c>
      <c r="I500" s="45">
        <v>0</v>
      </c>
      <c r="J500" s="38"/>
    </row>
    <row r="501" spans="1:10" ht="42.75" customHeight="1">
      <c r="A501" s="53" t="s">
        <v>225</v>
      </c>
      <c r="B501" s="52" t="s">
        <v>221</v>
      </c>
      <c r="C501" s="43" t="s">
        <v>23</v>
      </c>
      <c r="D501" s="15" t="s">
        <v>22</v>
      </c>
      <c r="E501" s="14">
        <v>0</v>
      </c>
      <c r="F501" s="14">
        <v>0</v>
      </c>
      <c r="G501" s="54" t="s">
        <v>12</v>
      </c>
      <c r="H501" s="45">
        <v>0</v>
      </c>
      <c r="I501" s="45">
        <v>0</v>
      </c>
      <c r="J501" s="38"/>
    </row>
    <row r="502" spans="1:10" ht="42.75" customHeight="1">
      <c r="A502" s="53" t="s">
        <v>226</v>
      </c>
      <c r="B502" s="52" t="s">
        <v>221</v>
      </c>
      <c r="C502" s="43" t="s">
        <v>23</v>
      </c>
      <c r="D502" s="15" t="s">
        <v>22</v>
      </c>
      <c r="E502" s="14">
        <v>0</v>
      </c>
      <c r="F502" s="14">
        <v>0</v>
      </c>
      <c r="G502" s="54" t="s">
        <v>12</v>
      </c>
      <c r="H502" s="45">
        <v>0</v>
      </c>
      <c r="I502" s="45">
        <v>0</v>
      </c>
      <c r="J502" s="38"/>
    </row>
    <row r="503" spans="1:10" ht="29.4" customHeight="1">
      <c r="A503" s="155" t="s">
        <v>263</v>
      </c>
      <c r="B503" s="163" t="s">
        <v>221</v>
      </c>
      <c r="C503" s="159" t="s">
        <v>23</v>
      </c>
      <c r="D503" s="15" t="s">
        <v>65</v>
      </c>
      <c r="E503" s="14">
        <v>1664.4</v>
      </c>
      <c r="F503" s="14">
        <v>1664.2</v>
      </c>
      <c r="G503" s="174" t="s">
        <v>12</v>
      </c>
      <c r="H503" s="133">
        <v>1</v>
      </c>
      <c r="I503" s="133">
        <v>1</v>
      </c>
      <c r="J503" s="128"/>
    </row>
    <row r="504" spans="1:10" ht="29.4" customHeight="1">
      <c r="A504" s="156"/>
      <c r="B504" s="164"/>
      <c r="C504" s="165"/>
      <c r="D504" s="15" t="s">
        <v>20</v>
      </c>
      <c r="E504" s="14">
        <v>69.3</v>
      </c>
      <c r="F504" s="14">
        <v>69.3</v>
      </c>
      <c r="G504" s="175"/>
      <c r="H504" s="132"/>
      <c r="I504" s="132"/>
      <c r="J504" s="130"/>
    </row>
    <row r="505" spans="1:10" ht="42.75" customHeight="1">
      <c r="A505" s="51" t="s">
        <v>227</v>
      </c>
      <c r="B505" s="52" t="s">
        <v>221</v>
      </c>
      <c r="C505" s="43" t="s">
        <v>23</v>
      </c>
      <c r="D505" s="15" t="s">
        <v>22</v>
      </c>
      <c r="E505" s="17">
        <f>E506+E507+E508+E509</f>
        <v>0</v>
      </c>
      <c r="F505" s="17">
        <f>F506+F507+F508+F509</f>
        <v>0</v>
      </c>
      <c r="G505" s="54" t="s">
        <v>12</v>
      </c>
      <c r="H505" s="45">
        <v>0</v>
      </c>
      <c r="I505" s="45">
        <v>0</v>
      </c>
      <c r="J505" s="38"/>
    </row>
    <row r="506" spans="1:10" ht="42.75" customHeight="1">
      <c r="A506" s="53" t="s">
        <v>228</v>
      </c>
      <c r="B506" s="52" t="s">
        <v>221</v>
      </c>
      <c r="C506" s="43" t="s">
        <v>23</v>
      </c>
      <c r="D506" s="15" t="s">
        <v>22</v>
      </c>
      <c r="E506" s="14">
        <v>0</v>
      </c>
      <c r="F506" s="14">
        <v>0</v>
      </c>
      <c r="G506" s="54" t="s">
        <v>12</v>
      </c>
      <c r="H506" s="45">
        <v>0</v>
      </c>
      <c r="I506" s="45">
        <v>0</v>
      </c>
      <c r="J506" s="38"/>
    </row>
    <row r="507" spans="1:10" ht="42.75" customHeight="1">
      <c r="A507" s="53" t="s">
        <v>229</v>
      </c>
      <c r="B507" s="52" t="s">
        <v>221</v>
      </c>
      <c r="C507" s="43" t="s">
        <v>23</v>
      </c>
      <c r="D507" s="15" t="s">
        <v>22</v>
      </c>
      <c r="E507" s="14">
        <v>0</v>
      </c>
      <c r="F507" s="14">
        <v>0</v>
      </c>
      <c r="G507" s="54" t="s">
        <v>12</v>
      </c>
      <c r="H507" s="45">
        <v>0</v>
      </c>
      <c r="I507" s="45">
        <v>0</v>
      </c>
      <c r="J507" s="38"/>
    </row>
    <row r="508" spans="1:10" ht="42.75" customHeight="1">
      <c r="A508" s="53" t="s">
        <v>230</v>
      </c>
      <c r="B508" s="52" t="s">
        <v>221</v>
      </c>
      <c r="C508" s="43" t="s">
        <v>23</v>
      </c>
      <c r="D508" s="15" t="s">
        <v>22</v>
      </c>
      <c r="E508" s="14">
        <v>0</v>
      </c>
      <c r="F508" s="14">
        <v>0</v>
      </c>
      <c r="G508" s="54" t="s">
        <v>12</v>
      </c>
      <c r="H508" s="45">
        <v>0</v>
      </c>
      <c r="I508" s="45">
        <v>0</v>
      </c>
      <c r="J508" s="38"/>
    </row>
    <row r="509" spans="1:10" ht="42.75" customHeight="1">
      <c r="A509" s="53" t="s">
        <v>231</v>
      </c>
      <c r="B509" s="52" t="s">
        <v>221</v>
      </c>
      <c r="C509" s="43" t="s">
        <v>23</v>
      </c>
      <c r="D509" s="15" t="s">
        <v>22</v>
      </c>
      <c r="E509" s="14">
        <v>0</v>
      </c>
      <c r="F509" s="14">
        <v>0</v>
      </c>
      <c r="G509" s="54" t="s">
        <v>12</v>
      </c>
      <c r="H509" s="45">
        <v>0</v>
      </c>
      <c r="I509" s="45">
        <v>0</v>
      </c>
      <c r="J509" s="38"/>
    </row>
    <row r="510" spans="1:10" ht="42.75" customHeight="1">
      <c r="A510" s="51" t="s">
        <v>232</v>
      </c>
      <c r="B510" s="52" t="s">
        <v>221</v>
      </c>
      <c r="C510" s="43" t="s">
        <v>23</v>
      </c>
      <c r="D510" s="15" t="s">
        <v>22</v>
      </c>
      <c r="E510" s="17">
        <f>E511</f>
        <v>0</v>
      </c>
      <c r="F510" s="17">
        <f>F511</f>
        <v>0</v>
      </c>
      <c r="G510" s="54" t="s">
        <v>12</v>
      </c>
      <c r="H510" s="45">
        <v>0</v>
      </c>
      <c r="I510" s="45">
        <v>0</v>
      </c>
      <c r="J510" s="38"/>
    </row>
    <row r="511" spans="1:10" ht="42.75" customHeight="1">
      <c r="A511" s="53" t="s">
        <v>233</v>
      </c>
      <c r="B511" s="52" t="s">
        <v>221</v>
      </c>
      <c r="C511" s="43" t="s">
        <v>23</v>
      </c>
      <c r="D511" s="15" t="s">
        <v>22</v>
      </c>
      <c r="E511" s="14">
        <v>0</v>
      </c>
      <c r="F511" s="14">
        <v>0</v>
      </c>
      <c r="G511" s="54" t="s">
        <v>12</v>
      </c>
      <c r="H511" s="45">
        <v>0</v>
      </c>
      <c r="I511" s="45">
        <v>0</v>
      </c>
      <c r="J511" s="38"/>
    </row>
    <row r="512" spans="1:10" ht="42.75" customHeight="1">
      <c r="A512" s="51" t="s">
        <v>234</v>
      </c>
      <c r="B512" s="52" t="s">
        <v>221</v>
      </c>
      <c r="C512" s="43" t="s">
        <v>23</v>
      </c>
      <c r="D512" s="15" t="s">
        <v>22</v>
      </c>
      <c r="E512" s="17">
        <f>E513</f>
        <v>0</v>
      </c>
      <c r="F512" s="17">
        <f>F513</f>
        <v>0</v>
      </c>
      <c r="G512" s="54" t="s">
        <v>12</v>
      </c>
      <c r="H512" s="45">
        <v>0</v>
      </c>
      <c r="I512" s="45">
        <v>0</v>
      </c>
      <c r="J512" s="38"/>
    </row>
    <row r="513" spans="1:10" ht="42.75" customHeight="1">
      <c r="A513" s="50" t="s">
        <v>235</v>
      </c>
      <c r="B513" s="52" t="s">
        <v>221</v>
      </c>
      <c r="C513" s="43" t="s">
        <v>23</v>
      </c>
      <c r="D513" s="15" t="s">
        <v>22</v>
      </c>
      <c r="E513" s="14">
        <v>0</v>
      </c>
      <c r="F513" s="14">
        <v>0</v>
      </c>
      <c r="G513" s="54" t="s">
        <v>12</v>
      </c>
      <c r="H513" s="45">
        <v>0</v>
      </c>
      <c r="I513" s="45">
        <v>0</v>
      </c>
      <c r="J513" s="38"/>
    </row>
    <row r="514" spans="1:10" ht="16.2" customHeight="1">
      <c r="A514" s="230" t="s">
        <v>133</v>
      </c>
      <c r="B514" s="147" t="s">
        <v>87</v>
      </c>
      <c r="C514" s="151" t="s">
        <v>23</v>
      </c>
      <c r="D514" s="19" t="s">
        <v>56</v>
      </c>
      <c r="E514" s="13">
        <f>E515+E516</f>
        <v>38562.35</v>
      </c>
      <c r="F514" s="13">
        <f>F515+F516</f>
        <v>38256.93</v>
      </c>
      <c r="G514" s="133" t="s">
        <v>0</v>
      </c>
      <c r="H514" s="133" t="s">
        <v>0</v>
      </c>
      <c r="I514" s="133" t="s">
        <v>0</v>
      </c>
      <c r="J514" s="134"/>
    </row>
    <row r="515" spans="1:10" ht="41.4">
      <c r="A515" s="231"/>
      <c r="B515" s="147"/>
      <c r="C515" s="152"/>
      <c r="D515" s="1" t="s">
        <v>54</v>
      </c>
      <c r="E515" s="14">
        <f>E518+E524+E521</f>
        <v>33505.35</v>
      </c>
      <c r="F515" s="14">
        <f>F518+F524+F521</f>
        <v>33199.93</v>
      </c>
      <c r="G515" s="131"/>
      <c r="H515" s="131"/>
      <c r="I515" s="131"/>
      <c r="J515" s="135"/>
    </row>
    <row r="516" spans="1:10" ht="41.4">
      <c r="A516" s="231"/>
      <c r="B516" s="147"/>
      <c r="C516" s="153"/>
      <c r="D516" s="1" t="s">
        <v>52</v>
      </c>
      <c r="E516" s="14">
        <f>E519+E525</f>
        <v>5057</v>
      </c>
      <c r="F516" s="14">
        <f>F519+F525</f>
        <v>5057</v>
      </c>
      <c r="G516" s="132"/>
      <c r="H516" s="132"/>
      <c r="I516" s="132"/>
      <c r="J516" s="136"/>
    </row>
    <row r="517" spans="1:10" ht="16.2">
      <c r="A517" s="231"/>
      <c r="B517" s="157" t="s">
        <v>168</v>
      </c>
      <c r="C517" s="151" t="s">
        <v>23</v>
      </c>
      <c r="D517" s="19" t="s">
        <v>56</v>
      </c>
      <c r="E517" s="13">
        <f>E518+E519</f>
        <v>0</v>
      </c>
      <c r="F517" s="13">
        <f>F518+F519</f>
        <v>0</v>
      </c>
      <c r="G517" s="133" t="s">
        <v>0</v>
      </c>
      <c r="H517" s="133" t="s">
        <v>0</v>
      </c>
      <c r="I517" s="133" t="s">
        <v>0</v>
      </c>
      <c r="J517" s="134"/>
    </row>
    <row r="518" spans="1:10" ht="41.4">
      <c r="A518" s="231"/>
      <c r="B518" s="157"/>
      <c r="C518" s="152"/>
      <c r="D518" s="1" t="s">
        <v>54</v>
      </c>
      <c r="E518" s="14">
        <f>E548</f>
        <v>0</v>
      </c>
      <c r="F518" s="14">
        <f>F548</f>
        <v>0</v>
      </c>
      <c r="G518" s="131"/>
      <c r="H518" s="131"/>
      <c r="I518" s="131"/>
      <c r="J518" s="135"/>
    </row>
    <row r="519" spans="1:10" ht="41.4">
      <c r="A519" s="231"/>
      <c r="B519" s="157"/>
      <c r="C519" s="153"/>
      <c r="D519" s="1" t="s">
        <v>52</v>
      </c>
      <c r="E519" s="14">
        <f>E549</f>
        <v>0</v>
      </c>
      <c r="F519" s="14">
        <f>F549</f>
        <v>0</v>
      </c>
      <c r="G519" s="132"/>
      <c r="H519" s="132"/>
      <c r="I519" s="132"/>
      <c r="J519" s="136"/>
    </row>
    <row r="520" spans="1:10" ht="16.2">
      <c r="A520" s="231"/>
      <c r="B520" s="157" t="s">
        <v>6</v>
      </c>
      <c r="C520" s="151" t="s">
        <v>23</v>
      </c>
      <c r="D520" s="19" t="s">
        <v>56</v>
      </c>
      <c r="E520" s="13">
        <f>E521+E522</f>
        <v>0</v>
      </c>
      <c r="F520" s="13">
        <f>F521+F522</f>
        <v>0</v>
      </c>
      <c r="G520" s="133" t="s">
        <v>0</v>
      </c>
      <c r="H520" s="133" t="s">
        <v>0</v>
      </c>
      <c r="I520" s="133" t="s">
        <v>0</v>
      </c>
      <c r="J520" s="134"/>
    </row>
    <row r="521" spans="1:10" ht="41.4">
      <c r="A521" s="231"/>
      <c r="B521" s="157"/>
      <c r="C521" s="152"/>
      <c r="D521" s="1" t="s">
        <v>54</v>
      </c>
      <c r="E521" s="14">
        <f>E559</f>
        <v>0</v>
      </c>
      <c r="F521" s="14">
        <f>F559</f>
        <v>0</v>
      </c>
      <c r="G521" s="131"/>
      <c r="H521" s="131"/>
      <c r="I521" s="131"/>
      <c r="J521" s="135"/>
    </row>
    <row r="522" spans="1:10" ht="41.4">
      <c r="A522" s="231"/>
      <c r="B522" s="157"/>
      <c r="C522" s="153"/>
      <c r="D522" s="1" t="s">
        <v>52</v>
      </c>
      <c r="E522" s="14">
        <f>E552</f>
        <v>0</v>
      </c>
      <c r="F522" s="14">
        <f>F552</f>
        <v>0</v>
      </c>
      <c r="G522" s="132"/>
      <c r="H522" s="132"/>
      <c r="I522" s="132"/>
      <c r="J522" s="136"/>
    </row>
    <row r="523" spans="1:10" ht="16.2">
      <c r="A523" s="231"/>
      <c r="B523" s="157" t="s">
        <v>148</v>
      </c>
      <c r="C523" s="151" t="s">
        <v>23</v>
      </c>
      <c r="D523" s="19" t="s">
        <v>56</v>
      </c>
      <c r="E523" s="13">
        <f>E524+E525</f>
        <v>38562.35</v>
      </c>
      <c r="F523" s="13">
        <f>F524+F525</f>
        <v>38256.93</v>
      </c>
      <c r="G523" s="133" t="s">
        <v>0</v>
      </c>
      <c r="H523" s="133" t="s">
        <v>0</v>
      </c>
      <c r="I523" s="133" t="s">
        <v>0</v>
      </c>
      <c r="J523" s="134"/>
    </row>
    <row r="524" spans="1:10" ht="41.4">
      <c r="A524" s="231"/>
      <c r="B524" s="157"/>
      <c r="C524" s="152"/>
      <c r="D524" s="1" t="s">
        <v>54</v>
      </c>
      <c r="E524" s="14">
        <f>E526+E527+E529+E530+E531+E533+E534+E535+E537+E538+E539+E540+E541+E542+E543+E544+E545+E546+E558</f>
        <v>33505.35</v>
      </c>
      <c r="F524" s="14">
        <f>F526+F527+F529+F530+F531+F533+F534+F535+F537+F538+F539+F540+F541+F542+F543+F544+F545+F546+F558</f>
        <v>33199.93</v>
      </c>
      <c r="G524" s="131"/>
      <c r="H524" s="131"/>
      <c r="I524" s="131"/>
      <c r="J524" s="135"/>
    </row>
    <row r="525" spans="1:10" ht="41.4">
      <c r="A525" s="232"/>
      <c r="B525" s="157"/>
      <c r="C525" s="153"/>
      <c r="D525" s="1" t="s">
        <v>52</v>
      </c>
      <c r="E525" s="14">
        <f>E528+E532+E536+E547</f>
        <v>5057</v>
      </c>
      <c r="F525" s="14">
        <f>F528+F532+F536+F547</f>
        <v>5057</v>
      </c>
      <c r="G525" s="132"/>
      <c r="H525" s="132"/>
      <c r="I525" s="132"/>
      <c r="J525" s="136"/>
    </row>
    <row r="526" spans="1:10" ht="15.75" customHeight="1">
      <c r="A526" s="167" t="s">
        <v>134</v>
      </c>
      <c r="B526" s="23">
        <v>211</v>
      </c>
      <c r="C526" s="151" t="s">
        <v>23</v>
      </c>
      <c r="D526" s="15" t="s">
        <v>22</v>
      </c>
      <c r="E526" s="14">
        <v>12911.9</v>
      </c>
      <c r="F526" s="14">
        <v>12911.9</v>
      </c>
      <c r="G526" s="128" t="s">
        <v>12</v>
      </c>
      <c r="H526" s="133">
        <v>1</v>
      </c>
      <c r="I526" s="133">
        <v>1</v>
      </c>
      <c r="J526" s="134"/>
    </row>
    <row r="527" spans="1:10" ht="15.75" customHeight="1">
      <c r="A527" s="169"/>
      <c r="B527" s="23">
        <v>266</v>
      </c>
      <c r="C527" s="152"/>
      <c r="D527" s="15" t="s">
        <v>22</v>
      </c>
      <c r="E527" s="14">
        <v>25.8</v>
      </c>
      <c r="F527" s="14">
        <v>25.8</v>
      </c>
      <c r="G527" s="129"/>
      <c r="H527" s="131"/>
      <c r="I527" s="131"/>
      <c r="J527" s="135"/>
    </row>
    <row r="528" spans="1:10" ht="15.75" customHeight="1">
      <c r="A528" s="169"/>
      <c r="B528" s="23">
        <v>211</v>
      </c>
      <c r="C528" s="152"/>
      <c r="D528" s="15" t="s">
        <v>20</v>
      </c>
      <c r="E528" s="14">
        <v>3884</v>
      </c>
      <c r="F528" s="14">
        <v>3884</v>
      </c>
      <c r="G528" s="129"/>
      <c r="H528" s="131"/>
      <c r="I528" s="131"/>
      <c r="J528" s="135"/>
    </row>
    <row r="529" spans="1:10" ht="15.6">
      <c r="A529" s="169"/>
      <c r="B529" s="23">
        <v>212</v>
      </c>
      <c r="C529" s="152"/>
      <c r="D529" s="15" t="s">
        <v>22</v>
      </c>
      <c r="E529" s="14">
        <v>61.13</v>
      </c>
      <c r="F529" s="14">
        <v>61.13</v>
      </c>
      <c r="G529" s="129"/>
      <c r="H529" s="131"/>
      <c r="I529" s="131"/>
      <c r="J529" s="135"/>
    </row>
    <row r="530" spans="1:10" ht="15.6">
      <c r="A530" s="169"/>
      <c r="B530" s="23">
        <v>214</v>
      </c>
      <c r="C530" s="152"/>
      <c r="D530" s="15" t="s">
        <v>22</v>
      </c>
      <c r="E530" s="14">
        <v>684.42</v>
      </c>
      <c r="F530" s="14">
        <v>612.29999999999995</v>
      </c>
      <c r="G530" s="129"/>
      <c r="H530" s="131"/>
      <c r="I530" s="131"/>
      <c r="J530" s="135"/>
    </row>
    <row r="531" spans="1:10" ht="15.6">
      <c r="A531" s="169"/>
      <c r="B531" s="23">
        <v>213</v>
      </c>
      <c r="C531" s="152"/>
      <c r="D531" s="15" t="s">
        <v>22</v>
      </c>
      <c r="E531" s="14">
        <v>4659.1000000000004</v>
      </c>
      <c r="F531" s="14">
        <v>4594</v>
      </c>
      <c r="G531" s="129"/>
      <c r="H531" s="131"/>
      <c r="I531" s="131"/>
      <c r="J531" s="135"/>
    </row>
    <row r="532" spans="1:10" ht="15.6">
      <c r="A532" s="169"/>
      <c r="B532" s="23">
        <v>213</v>
      </c>
      <c r="C532" s="152"/>
      <c r="D532" s="15" t="s">
        <v>20</v>
      </c>
      <c r="E532" s="14">
        <v>1173</v>
      </c>
      <c r="F532" s="14">
        <v>1173</v>
      </c>
      <c r="G532" s="129"/>
      <c r="H532" s="131"/>
      <c r="I532" s="131"/>
      <c r="J532" s="135"/>
    </row>
    <row r="533" spans="1:10" ht="15.6">
      <c r="A533" s="169"/>
      <c r="B533" s="23">
        <v>221</v>
      </c>
      <c r="C533" s="152"/>
      <c r="D533" s="15" t="s">
        <v>22</v>
      </c>
      <c r="E533" s="14">
        <v>106</v>
      </c>
      <c r="F533" s="14">
        <v>106</v>
      </c>
      <c r="G533" s="129"/>
      <c r="H533" s="131"/>
      <c r="I533" s="131"/>
      <c r="J533" s="135"/>
    </row>
    <row r="534" spans="1:10" ht="15.6">
      <c r="A534" s="169"/>
      <c r="B534" s="23">
        <v>222</v>
      </c>
      <c r="C534" s="152"/>
      <c r="D534" s="15" t="s">
        <v>22</v>
      </c>
      <c r="E534" s="14">
        <v>55.3</v>
      </c>
      <c r="F534" s="14">
        <v>10.1</v>
      </c>
      <c r="G534" s="129"/>
      <c r="H534" s="131"/>
      <c r="I534" s="131"/>
      <c r="J534" s="135"/>
    </row>
    <row r="535" spans="1:10" ht="15.6">
      <c r="A535" s="169"/>
      <c r="B535" s="23">
        <v>223</v>
      </c>
      <c r="C535" s="152"/>
      <c r="D535" s="15" t="s">
        <v>22</v>
      </c>
      <c r="E535" s="14">
        <v>2271.5</v>
      </c>
      <c r="F535" s="14">
        <v>2148.5</v>
      </c>
      <c r="G535" s="129"/>
      <c r="H535" s="131"/>
      <c r="I535" s="131"/>
      <c r="J535" s="135"/>
    </row>
    <row r="536" spans="1:10" ht="15.6">
      <c r="A536" s="169"/>
      <c r="B536" s="23">
        <v>223</v>
      </c>
      <c r="C536" s="152"/>
      <c r="D536" s="15" t="s">
        <v>20</v>
      </c>
      <c r="E536" s="14">
        <v>0</v>
      </c>
      <c r="F536" s="14">
        <v>0</v>
      </c>
      <c r="G536" s="129"/>
      <c r="H536" s="131"/>
      <c r="I536" s="131"/>
      <c r="J536" s="135"/>
    </row>
    <row r="537" spans="1:10" ht="15.6">
      <c r="A537" s="169"/>
      <c r="B537" s="23">
        <v>224</v>
      </c>
      <c r="C537" s="152"/>
      <c r="D537" s="15" t="s">
        <v>22</v>
      </c>
      <c r="E537" s="14">
        <v>0</v>
      </c>
      <c r="F537" s="14">
        <v>0</v>
      </c>
      <c r="G537" s="129"/>
      <c r="H537" s="131"/>
      <c r="I537" s="131"/>
      <c r="J537" s="135"/>
    </row>
    <row r="538" spans="1:10" ht="15.6">
      <c r="A538" s="169"/>
      <c r="B538" s="23">
        <v>225</v>
      </c>
      <c r="C538" s="152"/>
      <c r="D538" s="15" t="s">
        <v>22</v>
      </c>
      <c r="E538" s="14">
        <v>47.4</v>
      </c>
      <c r="F538" s="14">
        <v>47.4</v>
      </c>
      <c r="G538" s="129"/>
      <c r="H538" s="131"/>
      <c r="I538" s="131"/>
      <c r="J538" s="135"/>
    </row>
    <row r="539" spans="1:10" ht="15.6">
      <c r="A539" s="169"/>
      <c r="B539" s="23">
        <v>226</v>
      </c>
      <c r="C539" s="152"/>
      <c r="D539" s="15" t="s">
        <v>22</v>
      </c>
      <c r="E539" s="14">
        <v>636.4</v>
      </c>
      <c r="F539" s="14">
        <v>636.4</v>
      </c>
      <c r="G539" s="129"/>
      <c r="H539" s="131"/>
      <c r="I539" s="131"/>
      <c r="J539" s="135"/>
    </row>
    <row r="540" spans="1:10" ht="15.6">
      <c r="A540" s="169"/>
      <c r="B540" s="23">
        <v>227</v>
      </c>
      <c r="C540" s="152"/>
      <c r="D540" s="15" t="s">
        <v>22</v>
      </c>
      <c r="E540" s="14">
        <v>0</v>
      </c>
      <c r="F540" s="14">
        <v>0</v>
      </c>
      <c r="G540" s="129"/>
      <c r="H540" s="131"/>
      <c r="I540" s="131"/>
      <c r="J540" s="135"/>
    </row>
    <row r="541" spans="1:10" ht="15.6">
      <c r="A541" s="169"/>
      <c r="B541" s="23">
        <v>228</v>
      </c>
      <c r="C541" s="152"/>
      <c r="D541" s="15" t="s">
        <v>22</v>
      </c>
      <c r="E541" s="14">
        <v>0</v>
      </c>
      <c r="F541" s="14">
        <v>0</v>
      </c>
      <c r="G541" s="129"/>
      <c r="H541" s="131"/>
      <c r="I541" s="131"/>
      <c r="J541" s="135"/>
    </row>
    <row r="542" spans="1:10" ht="15.6">
      <c r="A542" s="169"/>
      <c r="B542" s="23">
        <v>290</v>
      </c>
      <c r="C542" s="152"/>
      <c r="D542" s="15" t="s">
        <v>22</v>
      </c>
      <c r="E542" s="14">
        <v>8.6</v>
      </c>
      <c r="F542" s="14">
        <v>8.6</v>
      </c>
      <c r="G542" s="129"/>
      <c r="H542" s="131"/>
      <c r="I542" s="131"/>
      <c r="J542" s="135"/>
    </row>
    <row r="543" spans="1:10" ht="15.6">
      <c r="A543" s="169"/>
      <c r="B543" s="23">
        <v>310</v>
      </c>
      <c r="C543" s="152"/>
      <c r="D543" s="15" t="s">
        <v>22</v>
      </c>
      <c r="E543" s="14">
        <v>332.7</v>
      </c>
      <c r="F543" s="14">
        <v>332.7</v>
      </c>
      <c r="G543" s="129"/>
      <c r="H543" s="131"/>
      <c r="I543" s="131"/>
      <c r="J543" s="135"/>
    </row>
    <row r="544" spans="1:10" ht="15.6">
      <c r="A544" s="169"/>
      <c r="B544" s="23">
        <v>346</v>
      </c>
      <c r="C544" s="152"/>
      <c r="D544" s="15" t="s">
        <v>22</v>
      </c>
      <c r="E544" s="14">
        <v>403.7</v>
      </c>
      <c r="F544" s="14">
        <v>403.7</v>
      </c>
      <c r="G544" s="129"/>
      <c r="H544" s="131"/>
      <c r="I544" s="131"/>
      <c r="J544" s="135"/>
    </row>
    <row r="545" spans="1:10" ht="15.6">
      <c r="A545" s="169"/>
      <c r="B545" s="23">
        <v>345</v>
      </c>
      <c r="C545" s="152"/>
      <c r="D545" s="15" t="s">
        <v>22</v>
      </c>
      <c r="E545" s="14">
        <v>0</v>
      </c>
      <c r="F545" s="14">
        <v>0</v>
      </c>
      <c r="G545" s="129"/>
      <c r="H545" s="131"/>
      <c r="I545" s="131"/>
      <c r="J545" s="135"/>
    </row>
    <row r="546" spans="1:10" ht="14.4" customHeight="1">
      <c r="A546" s="167" t="s">
        <v>197</v>
      </c>
      <c r="B546" s="148" t="s">
        <v>148</v>
      </c>
      <c r="C546" s="152"/>
      <c r="D546" s="15" t="s">
        <v>22</v>
      </c>
      <c r="E546" s="14">
        <v>0</v>
      </c>
      <c r="F546" s="14">
        <v>0</v>
      </c>
      <c r="G546" s="129"/>
      <c r="H546" s="131"/>
      <c r="I546" s="131"/>
      <c r="J546" s="135"/>
    </row>
    <row r="547" spans="1:10" ht="18" customHeight="1">
      <c r="A547" s="169"/>
      <c r="B547" s="150"/>
      <c r="C547" s="152"/>
      <c r="D547" s="15" t="s">
        <v>20</v>
      </c>
      <c r="E547" s="14">
        <v>0</v>
      </c>
      <c r="F547" s="14">
        <v>0</v>
      </c>
      <c r="G547" s="129"/>
      <c r="H547" s="131"/>
      <c r="I547" s="131"/>
      <c r="J547" s="135"/>
    </row>
    <row r="548" spans="1:10" ht="14.4" customHeight="1">
      <c r="A548" s="169"/>
      <c r="B548" s="148" t="s">
        <v>212</v>
      </c>
      <c r="C548" s="152"/>
      <c r="D548" s="15" t="s">
        <v>22</v>
      </c>
      <c r="E548" s="14">
        <v>0</v>
      </c>
      <c r="F548" s="14">
        <v>0</v>
      </c>
      <c r="G548" s="129"/>
      <c r="H548" s="131"/>
      <c r="I548" s="131"/>
      <c r="J548" s="135"/>
    </row>
    <row r="549" spans="1:10" ht="18" customHeight="1">
      <c r="A549" s="168"/>
      <c r="B549" s="150"/>
      <c r="C549" s="153"/>
      <c r="D549" s="15" t="s">
        <v>20</v>
      </c>
      <c r="E549" s="14">
        <v>0</v>
      </c>
      <c r="F549" s="14">
        <v>0</v>
      </c>
      <c r="G549" s="129"/>
      <c r="H549" s="132"/>
      <c r="I549" s="132"/>
      <c r="J549" s="136"/>
    </row>
    <row r="550" spans="1:10" ht="114" customHeight="1">
      <c r="A550" s="42" t="s">
        <v>39</v>
      </c>
      <c r="B550" s="24" t="s">
        <v>135</v>
      </c>
      <c r="C550" s="43" t="s">
        <v>23</v>
      </c>
      <c r="D550" s="15" t="s">
        <v>22</v>
      </c>
      <c r="E550" s="14">
        <v>0</v>
      </c>
      <c r="F550" s="15">
        <v>0</v>
      </c>
      <c r="G550" s="129"/>
      <c r="H550" s="45">
        <v>0</v>
      </c>
      <c r="I550" s="45">
        <v>0</v>
      </c>
      <c r="J550" s="15"/>
    </row>
    <row r="551" spans="1:10" ht="52.8">
      <c r="A551" s="42" t="s">
        <v>40</v>
      </c>
      <c r="B551" s="33" t="s">
        <v>136</v>
      </c>
      <c r="C551" s="43" t="s">
        <v>23</v>
      </c>
      <c r="D551" s="15" t="s">
        <v>22</v>
      </c>
      <c r="E551" s="14">
        <v>0</v>
      </c>
      <c r="F551" s="15">
        <v>0</v>
      </c>
      <c r="G551" s="129"/>
      <c r="H551" s="45">
        <v>0</v>
      </c>
      <c r="I551" s="45">
        <v>0</v>
      </c>
      <c r="J551" s="15"/>
    </row>
    <row r="552" spans="1:10" ht="39.6">
      <c r="A552" s="42" t="s">
        <v>41</v>
      </c>
      <c r="B552" s="33" t="s">
        <v>136</v>
      </c>
      <c r="C552" s="43" t="s">
        <v>23</v>
      </c>
      <c r="D552" s="15" t="s">
        <v>22</v>
      </c>
      <c r="E552" s="14">
        <v>0</v>
      </c>
      <c r="F552" s="15">
        <v>0</v>
      </c>
      <c r="G552" s="129"/>
      <c r="H552" s="45">
        <v>0</v>
      </c>
      <c r="I552" s="45">
        <v>0</v>
      </c>
      <c r="J552" s="15"/>
    </row>
    <row r="553" spans="1:10" ht="39.6">
      <c r="A553" s="42" t="s">
        <v>42</v>
      </c>
      <c r="B553" s="33" t="s">
        <v>136</v>
      </c>
      <c r="C553" s="43" t="s">
        <v>23</v>
      </c>
      <c r="D553" s="15" t="s">
        <v>22</v>
      </c>
      <c r="E553" s="14">
        <v>0</v>
      </c>
      <c r="F553" s="15">
        <v>0</v>
      </c>
      <c r="G553" s="129"/>
      <c r="H553" s="45">
        <v>0</v>
      </c>
      <c r="I553" s="45">
        <v>0</v>
      </c>
      <c r="J553" s="15"/>
    </row>
    <row r="554" spans="1:10" ht="118.8">
      <c r="A554" s="42" t="s">
        <v>43</v>
      </c>
      <c r="B554" s="24" t="s">
        <v>136</v>
      </c>
      <c r="C554" s="43" t="s">
        <v>23</v>
      </c>
      <c r="D554" s="15" t="s">
        <v>22</v>
      </c>
      <c r="E554" s="14">
        <v>0</v>
      </c>
      <c r="F554" s="15">
        <v>0</v>
      </c>
      <c r="G554" s="129"/>
      <c r="H554" s="45">
        <v>0</v>
      </c>
      <c r="I554" s="45">
        <v>0</v>
      </c>
      <c r="J554" s="15"/>
    </row>
    <row r="555" spans="1:10" ht="52.8">
      <c r="A555" s="42" t="s">
        <v>44</v>
      </c>
      <c r="B555" s="33" t="s">
        <v>136</v>
      </c>
      <c r="C555" s="43" t="s">
        <v>23</v>
      </c>
      <c r="D555" s="15" t="s">
        <v>22</v>
      </c>
      <c r="E555" s="14">
        <v>0</v>
      </c>
      <c r="F555" s="15">
        <v>0</v>
      </c>
      <c r="G555" s="129"/>
      <c r="H555" s="45">
        <v>0</v>
      </c>
      <c r="I555" s="45">
        <v>0</v>
      </c>
      <c r="J555" s="15"/>
    </row>
    <row r="556" spans="1:10" ht="39.6">
      <c r="A556" s="42" t="s">
        <v>45</v>
      </c>
      <c r="B556" s="33" t="s">
        <v>136</v>
      </c>
      <c r="C556" s="43" t="s">
        <v>23</v>
      </c>
      <c r="D556" s="15" t="s">
        <v>22</v>
      </c>
      <c r="E556" s="14">
        <v>0</v>
      </c>
      <c r="F556" s="15">
        <v>0</v>
      </c>
      <c r="G556" s="129"/>
      <c r="H556" s="45">
        <v>0</v>
      </c>
      <c r="I556" s="45">
        <v>0</v>
      </c>
      <c r="J556" s="15"/>
    </row>
    <row r="557" spans="1:10" ht="31.2">
      <c r="A557" s="42" t="s">
        <v>46</v>
      </c>
      <c r="B557" s="33" t="s">
        <v>136</v>
      </c>
      <c r="C557" s="43" t="s">
        <v>23</v>
      </c>
      <c r="D557" s="25" t="s">
        <v>22</v>
      </c>
      <c r="E557" s="56">
        <v>0</v>
      </c>
      <c r="F557" s="14">
        <v>0</v>
      </c>
      <c r="G557" s="130"/>
      <c r="H557" s="45">
        <v>0</v>
      </c>
      <c r="I557" s="45">
        <v>0</v>
      </c>
      <c r="J557" s="15"/>
    </row>
    <row r="558" spans="1:10" ht="33" customHeight="1">
      <c r="A558" s="167" t="s">
        <v>236</v>
      </c>
      <c r="B558" s="33" t="s">
        <v>148</v>
      </c>
      <c r="C558" s="43" t="s">
        <v>23</v>
      </c>
      <c r="D558" s="55" t="s">
        <v>22</v>
      </c>
      <c r="E558" s="56">
        <v>11301.4</v>
      </c>
      <c r="F558" s="14">
        <v>11301.4</v>
      </c>
      <c r="G558" s="174" t="s">
        <v>12</v>
      </c>
      <c r="H558" s="133">
        <v>1</v>
      </c>
      <c r="I558" s="133">
        <v>1</v>
      </c>
      <c r="J558" s="128"/>
    </row>
    <row r="559" spans="1:10" ht="62.4">
      <c r="A559" s="168"/>
      <c r="B559" s="33" t="s">
        <v>6</v>
      </c>
      <c r="C559" s="43" t="s">
        <v>23</v>
      </c>
      <c r="D559" s="55" t="s">
        <v>22</v>
      </c>
      <c r="E559" s="56">
        <v>0</v>
      </c>
      <c r="F559" s="14">
        <v>0</v>
      </c>
      <c r="G559" s="175"/>
      <c r="H559" s="132"/>
      <c r="I559" s="132"/>
      <c r="J559" s="130"/>
    </row>
    <row r="560" spans="1:10" ht="16.2" customHeight="1">
      <c r="A560" s="230" t="s">
        <v>137</v>
      </c>
      <c r="B560" s="148" t="s">
        <v>138</v>
      </c>
      <c r="C560" s="159" t="s">
        <v>23</v>
      </c>
      <c r="D560" s="19" t="s">
        <v>56</v>
      </c>
      <c r="E560" s="13">
        <f t="shared" ref="E560:F562" si="7">E563</f>
        <v>0</v>
      </c>
      <c r="F560" s="13">
        <f t="shared" si="7"/>
        <v>0</v>
      </c>
      <c r="G560" s="133" t="s">
        <v>0</v>
      </c>
      <c r="H560" s="133" t="s">
        <v>0</v>
      </c>
      <c r="I560" s="133" t="s">
        <v>0</v>
      </c>
      <c r="J560" s="134"/>
    </row>
    <row r="561" spans="1:10" ht="41.4">
      <c r="A561" s="231"/>
      <c r="B561" s="149"/>
      <c r="C561" s="160"/>
      <c r="D561" s="1" t="s">
        <v>54</v>
      </c>
      <c r="E561" s="14">
        <f t="shared" si="7"/>
        <v>0</v>
      </c>
      <c r="F561" s="14">
        <f t="shared" si="7"/>
        <v>0</v>
      </c>
      <c r="G561" s="131"/>
      <c r="H561" s="131"/>
      <c r="I561" s="131"/>
      <c r="J561" s="135"/>
    </row>
    <row r="562" spans="1:10" ht="41.4">
      <c r="A562" s="231"/>
      <c r="B562" s="150"/>
      <c r="C562" s="160"/>
      <c r="D562" s="1" t="s">
        <v>52</v>
      </c>
      <c r="E562" s="14">
        <f t="shared" si="7"/>
        <v>0</v>
      </c>
      <c r="F562" s="14">
        <f t="shared" si="7"/>
        <v>0</v>
      </c>
      <c r="G562" s="131"/>
      <c r="H562" s="131"/>
      <c r="I562" s="131"/>
      <c r="J562" s="135"/>
    </row>
    <row r="563" spans="1:10" ht="15.75" customHeight="1">
      <c r="A563" s="231"/>
      <c r="B563" s="148" t="s">
        <v>139</v>
      </c>
      <c r="C563" s="160"/>
      <c r="D563" s="20" t="s">
        <v>56</v>
      </c>
      <c r="E563" s="14">
        <f>E564+E565</f>
        <v>0</v>
      </c>
      <c r="F563" s="14">
        <f>F564+F565</f>
        <v>0</v>
      </c>
      <c r="G563" s="131"/>
      <c r="H563" s="131"/>
      <c r="I563" s="131"/>
      <c r="J563" s="135"/>
    </row>
    <row r="564" spans="1:10" ht="15.75" customHeight="1">
      <c r="A564" s="231"/>
      <c r="B564" s="149"/>
      <c r="C564" s="160"/>
      <c r="D564" s="15" t="s">
        <v>22</v>
      </c>
      <c r="E564" s="14">
        <f>E567+E570</f>
        <v>0</v>
      </c>
      <c r="F564" s="14">
        <f>F567+F570</f>
        <v>0</v>
      </c>
      <c r="G564" s="131"/>
      <c r="H564" s="131"/>
      <c r="I564" s="131"/>
      <c r="J564" s="135"/>
    </row>
    <row r="565" spans="1:10" ht="15.75" customHeight="1">
      <c r="A565" s="232"/>
      <c r="B565" s="150"/>
      <c r="C565" s="165"/>
      <c r="D565" s="15" t="s">
        <v>20</v>
      </c>
      <c r="E565" s="14">
        <f>E569</f>
        <v>0</v>
      </c>
      <c r="F565" s="14">
        <f>F569</f>
        <v>0</v>
      </c>
      <c r="G565" s="132"/>
      <c r="H565" s="132"/>
      <c r="I565" s="132"/>
      <c r="J565" s="136"/>
    </row>
    <row r="566" spans="1:10" ht="15.75" customHeight="1">
      <c r="A566" s="161" t="s">
        <v>140</v>
      </c>
      <c r="B566" s="22" t="s">
        <v>141</v>
      </c>
      <c r="C566" s="151" t="s">
        <v>23</v>
      </c>
      <c r="D566" s="15" t="s">
        <v>56</v>
      </c>
      <c r="E566" s="14">
        <f>E567</f>
        <v>0</v>
      </c>
      <c r="F566" s="14">
        <f>F567</f>
        <v>0</v>
      </c>
      <c r="G566" s="128" t="s">
        <v>21</v>
      </c>
      <c r="H566" s="128">
        <v>0</v>
      </c>
      <c r="I566" s="128">
        <v>0</v>
      </c>
      <c r="J566" s="183"/>
    </row>
    <row r="567" spans="1:10" ht="34.5" customHeight="1">
      <c r="A567" s="162"/>
      <c r="B567" s="33" t="s">
        <v>142</v>
      </c>
      <c r="C567" s="152"/>
      <c r="D567" s="15" t="s">
        <v>22</v>
      </c>
      <c r="E567" s="14">
        <v>0</v>
      </c>
      <c r="F567" s="14">
        <v>0</v>
      </c>
      <c r="G567" s="130"/>
      <c r="H567" s="130"/>
      <c r="I567" s="130"/>
      <c r="J567" s="184"/>
    </row>
    <row r="568" spans="1:10" ht="19.95" customHeight="1">
      <c r="A568" s="167" t="s">
        <v>162</v>
      </c>
      <c r="B568" s="148" t="s">
        <v>142</v>
      </c>
      <c r="C568" s="152"/>
      <c r="D568" s="15" t="s">
        <v>56</v>
      </c>
      <c r="E568" s="14">
        <f>E569+E570</f>
        <v>0</v>
      </c>
      <c r="F568" s="14">
        <f>F569+F570</f>
        <v>0</v>
      </c>
      <c r="G568" s="128" t="s">
        <v>12</v>
      </c>
      <c r="H568" s="133">
        <v>0</v>
      </c>
      <c r="I568" s="133">
        <v>0</v>
      </c>
      <c r="J568" s="134"/>
    </row>
    <row r="569" spans="1:10" ht="26.4" customHeight="1">
      <c r="A569" s="169"/>
      <c r="B569" s="149"/>
      <c r="C569" s="152"/>
      <c r="D569" s="15" t="s">
        <v>20</v>
      </c>
      <c r="E569" s="14">
        <v>0</v>
      </c>
      <c r="F569" s="14">
        <v>0</v>
      </c>
      <c r="G569" s="129"/>
      <c r="H569" s="131"/>
      <c r="I569" s="131"/>
      <c r="J569" s="135"/>
    </row>
    <row r="570" spans="1:10" ht="18" customHeight="1">
      <c r="A570" s="168"/>
      <c r="B570" s="150"/>
      <c r="C570" s="153"/>
      <c r="D570" s="15" t="s">
        <v>22</v>
      </c>
      <c r="E570" s="14">
        <v>0</v>
      </c>
      <c r="F570" s="14">
        <v>0</v>
      </c>
      <c r="G570" s="130"/>
      <c r="H570" s="132"/>
      <c r="I570" s="132"/>
      <c r="J570" s="136"/>
    </row>
    <row r="571" spans="1:10" ht="15.75" customHeight="1">
      <c r="A571" s="195" t="s">
        <v>143</v>
      </c>
      <c r="B571" s="147" t="s">
        <v>62</v>
      </c>
      <c r="C571" s="151" t="s">
        <v>23</v>
      </c>
      <c r="D571" s="19" t="s">
        <v>56</v>
      </c>
      <c r="E571" s="13">
        <f>E572+E574+E573+0.01</f>
        <v>15598.019999999999</v>
      </c>
      <c r="F571" s="13">
        <f>F572+F574+F573</f>
        <v>12976.848999999998</v>
      </c>
      <c r="G571" s="133" t="s">
        <v>0</v>
      </c>
      <c r="H571" s="133" t="s">
        <v>0</v>
      </c>
      <c r="I571" s="133" t="s">
        <v>0</v>
      </c>
      <c r="J571" s="134"/>
    </row>
    <row r="572" spans="1:10" ht="41.4">
      <c r="A572" s="196"/>
      <c r="B572" s="147"/>
      <c r="C572" s="152"/>
      <c r="D572" s="1" t="s">
        <v>54</v>
      </c>
      <c r="E572" s="14">
        <f>E576+E580+E584</f>
        <v>4652.21</v>
      </c>
      <c r="F572" s="14">
        <f>F576+F580+F584</f>
        <v>4442.4690000000001</v>
      </c>
      <c r="G572" s="131"/>
      <c r="H572" s="131"/>
      <c r="I572" s="131"/>
      <c r="J572" s="135"/>
    </row>
    <row r="573" spans="1:10" ht="41.4">
      <c r="A573" s="196"/>
      <c r="B573" s="147"/>
      <c r="C573" s="152"/>
      <c r="D573" s="1" t="s">
        <v>53</v>
      </c>
      <c r="E573" s="14">
        <f>E577+E581</f>
        <v>0</v>
      </c>
      <c r="F573" s="14">
        <f>F577+F581</f>
        <v>0</v>
      </c>
      <c r="G573" s="131"/>
      <c r="H573" s="131"/>
      <c r="I573" s="131"/>
      <c r="J573" s="135"/>
    </row>
    <row r="574" spans="1:10" ht="41.4">
      <c r="A574" s="196"/>
      <c r="B574" s="147"/>
      <c r="C574" s="153"/>
      <c r="D574" s="1" t="s">
        <v>52</v>
      </c>
      <c r="E574" s="14">
        <f>E578+E582</f>
        <v>10945.8</v>
      </c>
      <c r="F574" s="14">
        <f t="shared" ref="F574" si="8">F578+F582</f>
        <v>8534.3799999999992</v>
      </c>
      <c r="G574" s="132"/>
      <c r="H574" s="132"/>
      <c r="I574" s="132"/>
      <c r="J574" s="136"/>
    </row>
    <row r="575" spans="1:10" ht="16.2">
      <c r="A575" s="196"/>
      <c r="B575" s="148" t="s">
        <v>167</v>
      </c>
      <c r="C575" s="151" t="s">
        <v>23</v>
      </c>
      <c r="D575" s="19" t="s">
        <v>56</v>
      </c>
      <c r="E575" s="13">
        <f>E576+E578+E577</f>
        <v>15598.009999999998</v>
      </c>
      <c r="F575" s="13">
        <f>F576+F578+F577</f>
        <v>12976.848999999998</v>
      </c>
      <c r="G575" s="133" t="s">
        <v>0</v>
      </c>
      <c r="H575" s="133" t="s">
        <v>0</v>
      </c>
      <c r="I575" s="133" t="s">
        <v>0</v>
      </c>
      <c r="J575" s="134"/>
    </row>
    <row r="576" spans="1:10" ht="41.4">
      <c r="A576" s="196"/>
      <c r="B576" s="149"/>
      <c r="C576" s="152"/>
      <c r="D576" s="1" t="s">
        <v>54</v>
      </c>
      <c r="E576" s="14">
        <f t="shared" ref="E576:F578" si="9">E588+E675</f>
        <v>4652.21</v>
      </c>
      <c r="F576" s="14">
        <f t="shared" si="9"/>
        <v>4442.4690000000001</v>
      </c>
      <c r="G576" s="131"/>
      <c r="H576" s="131"/>
      <c r="I576" s="131"/>
      <c r="J576" s="135"/>
    </row>
    <row r="577" spans="1:10" ht="41.4">
      <c r="A577" s="196"/>
      <c r="B577" s="149"/>
      <c r="C577" s="152"/>
      <c r="D577" s="1" t="s">
        <v>53</v>
      </c>
      <c r="E577" s="14">
        <f t="shared" si="9"/>
        <v>0</v>
      </c>
      <c r="F577" s="14">
        <f t="shared" si="9"/>
        <v>0</v>
      </c>
      <c r="G577" s="131"/>
      <c r="H577" s="131"/>
      <c r="I577" s="131"/>
      <c r="J577" s="135"/>
    </row>
    <row r="578" spans="1:10" ht="41.4">
      <c r="A578" s="196"/>
      <c r="B578" s="150"/>
      <c r="C578" s="153"/>
      <c r="D578" s="1" t="s">
        <v>52</v>
      </c>
      <c r="E578" s="14">
        <f t="shared" si="9"/>
        <v>10945.8</v>
      </c>
      <c r="F578" s="14">
        <f t="shared" si="9"/>
        <v>8534.3799999999992</v>
      </c>
      <c r="G578" s="132"/>
      <c r="H578" s="132"/>
      <c r="I578" s="132"/>
      <c r="J578" s="136"/>
    </row>
    <row r="579" spans="1:10" ht="16.2">
      <c r="A579" s="196"/>
      <c r="B579" s="148" t="s">
        <v>168</v>
      </c>
      <c r="C579" s="151" t="s">
        <v>23</v>
      </c>
      <c r="D579" s="19" t="s">
        <v>56</v>
      </c>
      <c r="E579" s="13">
        <f>E580+E582+E581</f>
        <v>0</v>
      </c>
      <c r="F579" s="13">
        <f>F580+F582+F581</f>
        <v>0</v>
      </c>
      <c r="G579" s="133" t="s">
        <v>0</v>
      </c>
      <c r="H579" s="133" t="s">
        <v>0</v>
      </c>
      <c r="I579" s="133" t="s">
        <v>0</v>
      </c>
      <c r="J579" s="134"/>
    </row>
    <row r="580" spans="1:10" ht="41.4">
      <c r="A580" s="196"/>
      <c r="B580" s="149"/>
      <c r="C580" s="152"/>
      <c r="D580" s="1" t="s">
        <v>54</v>
      </c>
      <c r="E580" s="14">
        <f>E592</f>
        <v>0</v>
      </c>
      <c r="F580" s="14">
        <f>F592</f>
        <v>0</v>
      </c>
      <c r="G580" s="131"/>
      <c r="H580" s="131"/>
      <c r="I580" s="131"/>
      <c r="J580" s="135"/>
    </row>
    <row r="581" spans="1:10" ht="41.4">
      <c r="A581" s="196"/>
      <c r="B581" s="149"/>
      <c r="C581" s="152"/>
      <c r="D581" s="1" t="s">
        <v>53</v>
      </c>
      <c r="E581" s="14">
        <v>0</v>
      </c>
      <c r="F581" s="14">
        <v>0</v>
      </c>
      <c r="G581" s="131"/>
      <c r="H581" s="131"/>
      <c r="I581" s="131"/>
      <c r="J581" s="135"/>
    </row>
    <row r="582" spans="1:10" ht="41.4">
      <c r="A582" s="197"/>
      <c r="B582" s="150"/>
      <c r="C582" s="153"/>
      <c r="D582" s="1" t="s">
        <v>52</v>
      </c>
      <c r="E582" s="14">
        <f>E594</f>
        <v>0</v>
      </c>
      <c r="F582" s="14">
        <f>F594</f>
        <v>0</v>
      </c>
      <c r="G582" s="132"/>
      <c r="H582" s="132"/>
      <c r="I582" s="132"/>
      <c r="J582" s="136"/>
    </row>
    <row r="583" spans="1:10" ht="16.2">
      <c r="A583" s="49"/>
      <c r="B583" s="148" t="s">
        <v>148</v>
      </c>
      <c r="C583" s="151" t="s">
        <v>23</v>
      </c>
      <c r="D583" s="19" t="s">
        <v>56</v>
      </c>
      <c r="E583" s="13">
        <f>E584+E586+E585</f>
        <v>0</v>
      </c>
      <c r="F583" s="13">
        <f>F584+F586+F585</f>
        <v>0</v>
      </c>
      <c r="G583" s="133" t="s">
        <v>0</v>
      </c>
      <c r="H583" s="133" t="s">
        <v>0</v>
      </c>
      <c r="I583" s="133" t="s">
        <v>0</v>
      </c>
      <c r="J583" s="134"/>
    </row>
    <row r="584" spans="1:10" ht="41.4">
      <c r="A584" s="49"/>
      <c r="B584" s="149"/>
      <c r="C584" s="152"/>
      <c r="D584" s="1" t="s">
        <v>54</v>
      </c>
      <c r="E584" s="14">
        <f>E596</f>
        <v>0</v>
      </c>
      <c r="F584" s="14">
        <f>F596</f>
        <v>0</v>
      </c>
      <c r="G584" s="131"/>
      <c r="H584" s="131"/>
      <c r="I584" s="131"/>
      <c r="J584" s="135"/>
    </row>
    <row r="585" spans="1:10" ht="41.4">
      <c r="A585" s="49"/>
      <c r="B585" s="149"/>
      <c r="C585" s="152"/>
      <c r="D585" s="1" t="s">
        <v>53</v>
      </c>
      <c r="E585" s="14">
        <v>0</v>
      </c>
      <c r="F585" s="14">
        <v>0</v>
      </c>
      <c r="G585" s="131"/>
      <c r="H585" s="131"/>
      <c r="I585" s="131"/>
      <c r="J585" s="135"/>
    </row>
    <row r="586" spans="1:10" ht="41.4">
      <c r="A586" s="49"/>
      <c r="B586" s="150"/>
      <c r="C586" s="153"/>
      <c r="D586" s="1" t="s">
        <v>52</v>
      </c>
      <c r="E586" s="14">
        <f>E602</f>
        <v>0</v>
      </c>
      <c r="F586" s="14">
        <f>F602</f>
        <v>0</v>
      </c>
      <c r="G586" s="132"/>
      <c r="H586" s="132"/>
      <c r="I586" s="132"/>
      <c r="J586" s="136"/>
    </row>
    <row r="587" spans="1:10" ht="15.75" customHeight="1">
      <c r="A587" s="167" t="s">
        <v>144</v>
      </c>
      <c r="B587" s="157" t="s">
        <v>6</v>
      </c>
      <c r="C587" s="159" t="s">
        <v>23</v>
      </c>
      <c r="D587" s="15" t="s">
        <v>56</v>
      </c>
      <c r="E587" s="14">
        <f>E588+E589+E590</f>
        <v>15598.009999999998</v>
      </c>
      <c r="F587" s="14">
        <f>F588+F589+F590</f>
        <v>12976.848999999998</v>
      </c>
      <c r="G587" s="128" t="s">
        <v>2</v>
      </c>
      <c r="H587" s="133" t="s">
        <v>0</v>
      </c>
      <c r="I587" s="133" t="s">
        <v>0</v>
      </c>
      <c r="J587" s="134"/>
    </row>
    <row r="588" spans="1:10" ht="15.75" customHeight="1">
      <c r="A588" s="169"/>
      <c r="B588" s="157"/>
      <c r="C588" s="160"/>
      <c r="D588" s="15" t="s">
        <v>22</v>
      </c>
      <c r="E588" s="14">
        <f>E599+E600+E603+E621+E624+E630+E633+E636+E639+E643+E647+E651+E657+E664+E668</f>
        <v>4652.21</v>
      </c>
      <c r="F588" s="14">
        <f>F599+F600+F603+F621+F624+F630+F633+F636+F639+F643+F647+F651+F657+F664+F668</f>
        <v>4442.4690000000001</v>
      </c>
      <c r="G588" s="129"/>
      <c r="H588" s="131"/>
      <c r="I588" s="131"/>
      <c r="J588" s="135"/>
    </row>
    <row r="589" spans="1:10" ht="15.75" customHeight="1">
      <c r="A589" s="169"/>
      <c r="B589" s="157"/>
      <c r="C589" s="160"/>
      <c r="D589" s="15" t="s">
        <v>65</v>
      </c>
      <c r="E589" s="14">
        <f>E612+E615+E640+E644+E648+E652</f>
        <v>0</v>
      </c>
      <c r="F589" s="14">
        <f>F612+F615+F640+F644+F648+F652</f>
        <v>0</v>
      </c>
      <c r="G589" s="129"/>
      <c r="H589" s="131"/>
      <c r="I589" s="131"/>
      <c r="J589" s="135"/>
    </row>
    <row r="590" spans="1:10" ht="15.75" customHeight="1">
      <c r="A590" s="169"/>
      <c r="B590" s="157"/>
      <c r="C590" s="160"/>
      <c r="D590" s="15" t="s">
        <v>20</v>
      </c>
      <c r="E590" s="14">
        <f>E602+E604+E623+E629+E632+E635+E638+E642+E646+E650+E658+E663+E667</f>
        <v>10945.8</v>
      </c>
      <c r="F590" s="14">
        <f>F602+F604+F623+F629+F632+F635+F638+F642+F646+F650+F658+F663+F667</f>
        <v>8534.3799999999992</v>
      </c>
      <c r="G590" s="129"/>
      <c r="H590" s="132"/>
      <c r="I590" s="132"/>
      <c r="J590" s="136"/>
    </row>
    <row r="591" spans="1:10" ht="15.75" customHeight="1">
      <c r="A591" s="169"/>
      <c r="B591" s="157" t="s">
        <v>168</v>
      </c>
      <c r="C591" s="160"/>
      <c r="D591" s="15" t="s">
        <v>56</v>
      </c>
      <c r="E591" s="14">
        <f>E592+E593+E594</f>
        <v>0</v>
      </c>
      <c r="F591" s="14">
        <f>F592+F593+F594</f>
        <v>0</v>
      </c>
      <c r="G591" s="129"/>
      <c r="H591" s="133" t="s">
        <v>0</v>
      </c>
      <c r="I591" s="133" t="s">
        <v>0</v>
      </c>
      <c r="J591" s="134"/>
    </row>
    <row r="592" spans="1:10" ht="15.75" customHeight="1">
      <c r="A592" s="169"/>
      <c r="B592" s="157"/>
      <c r="C592" s="160"/>
      <c r="D592" s="15" t="s">
        <v>22</v>
      </c>
      <c r="E592" s="14">
        <f>E608+E618+E627</f>
        <v>0</v>
      </c>
      <c r="F592" s="14">
        <f>F608+F618+F627</f>
        <v>0</v>
      </c>
      <c r="G592" s="129"/>
      <c r="H592" s="131"/>
      <c r="I592" s="131"/>
      <c r="J592" s="135"/>
    </row>
    <row r="593" spans="1:10" ht="15.75" customHeight="1">
      <c r="A593" s="169"/>
      <c r="B593" s="157"/>
      <c r="C593" s="160"/>
      <c r="D593" s="15" t="s">
        <v>65</v>
      </c>
      <c r="E593" s="14">
        <v>0</v>
      </c>
      <c r="F593" s="14">
        <v>0</v>
      </c>
      <c r="G593" s="129"/>
      <c r="H593" s="131"/>
      <c r="I593" s="131"/>
      <c r="J593" s="135"/>
    </row>
    <row r="594" spans="1:10" ht="15.75" customHeight="1">
      <c r="A594" s="169"/>
      <c r="B594" s="157"/>
      <c r="C594" s="160"/>
      <c r="D594" s="15" t="s">
        <v>20</v>
      </c>
      <c r="E594" s="14">
        <f>E609+E617+E626</f>
        <v>0</v>
      </c>
      <c r="F594" s="14">
        <f>F609+F617+F626</f>
        <v>0</v>
      </c>
      <c r="G594" s="129"/>
      <c r="H594" s="132"/>
      <c r="I594" s="132"/>
      <c r="J594" s="136"/>
    </row>
    <row r="595" spans="1:10" ht="15.75" customHeight="1">
      <c r="A595" s="169"/>
      <c r="B595" s="157" t="s">
        <v>219</v>
      </c>
      <c r="C595" s="160"/>
      <c r="D595" s="15" t="s">
        <v>56</v>
      </c>
      <c r="E595" s="14">
        <f>E596+E597+E598</f>
        <v>0</v>
      </c>
      <c r="F595" s="14">
        <f>F596+F597+F598</f>
        <v>0</v>
      </c>
      <c r="G595" s="129"/>
      <c r="H595" s="133" t="s">
        <v>0</v>
      </c>
      <c r="I595" s="133" t="s">
        <v>0</v>
      </c>
      <c r="J595" s="134"/>
    </row>
    <row r="596" spans="1:10" ht="15.75" customHeight="1">
      <c r="A596" s="169"/>
      <c r="B596" s="157"/>
      <c r="C596" s="160"/>
      <c r="D596" s="15" t="s">
        <v>22</v>
      </c>
      <c r="E596" s="14">
        <f>E660</f>
        <v>0</v>
      </c>
      <c r="F596" s="14">
        <f>F660</f>
        <v>0</v>
      </c>
      <c r="G596" s="129"/>
      <c r="H596" s="131"/>
      <c r="I596" s="131"/>
      <c r="J596" s="135"/>
    </row>
    <row r="597" spans="1:10" ht="15.75" customHeight="1">
      <c r="A597" s="169"/>
      <c r="B597" s="157"/>
      <c r="C597" s="160"/>
      <c r="D597" s="15" t="s">
        <v>65</v>
      </c>
      <c r="E597" s="14">
        <v>0</v>
      </c>
      <c r="F597" s="14">
        <v>0</v>
      </c>
      <c r="G597" s="129"/>
      <c r="H597" s="131"/>
      <c r="I597" s="131"/>
      <c r="J597" s="135"/>
    </row>
    <row r="598" spans="1:10" ht="15.75" customHeight="1">
      <c r="A598" s="168"/>
      <c r="B598" s="157"/>
      <c r="C598" s="160"/>
      <c r="D598" s="15" t="s">
        <v>20</v>
      </c>
      <c r="E598" s="14">
        <v>0</v>
      </c>
      <c r="F598" s="14">
        <v>0</v>
      </c>
      <c r="G598" s="129"/>
      <c r="H598" s="132"/>
      <c r="I598" s="132"/>
      <c r="J598" s="136"/>
    </row>
    <row r="599" spans="1:10" ht="31.2">
      <c r="A599" s="42" t="s">
        <v>198</v>
      </c>
      <c r="B599" s="22" t="s">
        <v>169</v>
      </c>
      <c r="C599" s="160"/>
      <c r="D599" s="15" t="s">
        <v>22</v>
      </c>
      <c r="E599" s="14">
        <v>0</v>
      </c>
      <c r="F599" s="14">
        <v>0</v>
      </c>
      <c r="G599" s="129"/>
      <c r="H599" s="45">
        <v>0</v>
      </c>
      <c r="I599" s="45">
        <v>0</v>
      </c>
      <c r="J599" s="38"/>
    </row>
    <row r="600" spans="1:10" ht="27.75" customHeight="1">
      <c r="A600" s="42" t="s">
        <v>172</v>
      </c>
      <c r="B600" s="22" t="s">
        <v>169</v>
      </c>
      <c r="C600" s="160"/>
      <c r="D600" s="15" t="s">
        <v>22</v>
      </c>
      <c r="E600" s="14">
        <v>0</v>
      </c>
      <c r="F600" s="14">
        <v>0</v>
      </c>
      <c r="G600" s="129"/>
      <c r="H600" s="45">
        <v>0</v>
      </c>
      <c r="I600" s="45">
        <v>0</v>
      </c>
      <c r="J600" s="15"/>
    </row>
    <row r="601" spans="1:10" ht="16.5" customHeight="1">
      <c r="A601" s="167" t="s">
        <v>199</v>
      </c>
      <c r="B601" s="148" t="s">
        <v>169</v>
      </c>
      <c r="C601" s="160"/>
      <c r="D601" s="15" t="s">
        <v>56</v>
      </c>
      <c r="E601" s="14">
        <f>E602+E603</f>
        <v>0</v>
      </c>
      <c r="F601" s="14">
        <f>F602+F603</f>
        <v>0</v>
      </c>
      <c r="G601" s="129"/>
      <c r="H601" s="133">
        <v>0</v>
      </c>
      <c r="I601" s="133">
        <v>0</v>
      </c>
      <c r="J601" s="134"/>
    </row>
    <row r="602" spans="1:10" ht="16.5" customHeight="1">
      <c r="A602" s="169"/>
      <c r="B602" s="149"/>
      <c r="C602" s="160"/>
      <c r="D602" s="15" t="s">
        <v>20</v>
      </c>
      <c r="E602" s="14">
        <v>0</v>
      </c>
      <c r="F602" s="14">
        <v>0</v>
      </c>
      <c r="G602" s="129"/>
      <c r="H602" s="131"/>
      <c r="I602" s="131"/>
      <c r="J602" s="135"/>
    </row>
    <row r="603" spans="1:10" ht="16.5" customHeight="1">
      <c r="A603" s="168"/>
      <c r="B603" s="150"/>
      <c r="C603" s="160"/>
      <c r="D603" s="15" t="s">
        <v>22</v>
      </c>
      <c r="E603" s="14">
        <v>0</v>
      </c>
      <c r="F603" s="14">
        <v>0</v>
      </c>
      <c r="G603" s="129"/>
      <c r="H603" s="132"/>
      <c r="I603" s="132"/>
      <c r="J603" s="136"/>
    </row>
    <row r="604" spans="1:10" ht="30" customHeight="1">
      <c r="A604" s="42" t="s">
        <v>200</v>
      </c>
      <c r="B604" s="22" t="s">
        <v>169</v>
      </c>
      <c r="C604" s="160"/>
      <c r="D604" s="15" t="s">
        <v>20</v>
      </c>
      <c r="E604" s="14">
        <v>0</v>
      </c>
      <c r="F604" s="14">
        <v>0</v>
      </c>
      <c r="G604" s="129"/>
      <c r="H604" s="45">
        <v>0</v>
      </c>
      <c r="I604" s="45">
        <v>0</v>
      </c>
      <c r="J604" s="15"/>
    </row>
    <row r="605" spans="1:10" ht="15.75" customHeight="1">
      <c r="A605" s="167" t="s">
        <v>201</v>
      </c>
      <c r="B605" s="148" t="s">
        <v>145</v>
      </c>
      <c r="C605" s="160"/>
      <c r="D605" s="15" t="s">
        <v>22</v>
      </c>
      <c r="E605" s="14">
        <v>0</v>
      </c>
      <c r="F605" s="14">
        <f>F606</f>
        <v>0</v>
      </c>
      <c r="G605" s="129"/>
      <c r="H605" s="133">
        <v>0</v>
      </c>
      <c r="I605" s="133">
        <v>0</v>
      </c>
      <c r="J605" s="134"/>
    </row>
    <row r="606" spans="1:10" ht="15.75" customHeight="1">
      <c r="A606" s="168"/>
      <c r="B606" s="150"/>
      <c r="C606" s="160"/>
      <c r="D606" s="15" t="s">
        <v>65</v>
      </c>
      <c r="E606" s="14">
        <v>0</v>
      </c>
      <c r="F606" s="14">
        <v>0</v>
      </c>
      <c r="G606" s="129"/>
      <c r="H606" s="132"/>
      <c r="I606" s="132"/>
      <c r="J606" s="136"/>
    </row>
    <row r="607" spans="1:10" ht="15.75" customHeight="1">
      <c r="A607" s="167" t="s">
        <v>202</v>
      </c>
      <c r="B607" s="148" t="s">
        <v>168</v>
      </c>
      <c r="C607" s="160"/>
      <c r="D607" s="15" t="s">
        <v>56</v>
      </c>
      <c r="E607" s="14">
        <f>E608+E609</f>
        <v>0</v>
      </c>
      <c r="F607" s="14">
        <f>F608+F609</f>
        <v>0</v>
      </c>
      <c r="G607" s="129"/>
      <c r="H607" s="133">
        <v>0</v>
      </c>
      <c r="I607" s="133">
        <v>0</v>
      </c>
      <c r="J607" s="134"/>
    </row>
    <row r="608" spans="1:10" ht="15.75" customHeight="1">
      <c r="A608" s="169"/>
      <c r="B608" s="149"/>
      <c r="C608" s="160"/>
      <c r="D608" s="15" t="s">
        <v>22</v>
      </c>
      <c r="E608" s="14">
        <v>0</v>
      </c>
      <c r="F608" s="14">
        <v>0</v>
      </c>
      <c r="G608" s="129"/>
      <c r="H608" s="131"/>
      <c r="I608" s="131"/>
      <c r="J608" s="135"/>
    </row>
    <row r="609" spans="1:10" ht="15.75" customHeight="1">
      <c r="A609" s="168"/>
      <c r="B609" s="150"/>
      <c r="C609" s="160"/>
      <c r="D609" s="15" t="s">
        <v>20</v>
      </c>
      <c r="E609" s="14">
        <v>0</v>
      </c>
      <c r="F609" s="14">
        <v>0</v>
      </c>
      <c r="G609" s="129"/>
      <c r="H609" s="132"/>
      <c r="I609" s="132"/>
      <c r="J609" s="136"/>
    </row>
    <row r="610" spans="1:10" ht="15.75" customHeight="1">
      <c r="A610" s="167" t="s">
        <v>166</v>
      </c>
      <c r="B610" s="148" t="s">
        <v>145</v>
      </c>
      <c r="C610" s="160"/>
      <c r="D610" s="15" t="s">
        <v>56</v>
      </c>
      <c r="E610" s="14">
        <f>E611+E612</f>
        <v>0</v>
      </c>
      <c r="F610" s="14">
        <f>F611+F612</f>
        <v>0</v>
      </c>
      <c r="G610" s="129"/>
      <c r="H610" s="35">
        <v>0</v>
      </c>
      <c r="I610" s="35">
        <v>0</v>
      </c>
      <c r="J610" s="134"/>
    </row>
    <row r="611" spans="1:10" ht="15.75" customHeight="1">
      <c r="A611" s="169"/>
      <c r="B611" s="149"/>
      <c r="C611" s="160"/>
      <c r="D611" s="15" t="s">
        <v>22</v>
      </c>
      <c r="E611" s="14">
        <v>0</v>
      </c>
      <c r="F611" s="14">
        <v>0</v>
      </c>
      <c r="G611" s="129"/>
      <c r="H611" s="36"/>
      <c r="I611" s="36"/>
      <c r="J611" s="135"/>
    </row>
    <row r="612" spans="1:10" ht="15.75" customHeight="1">
      <c r="A612" s="168"/>
      <c r="B612" s="150"/>
      <c r="C612" s="165"/>
      <c r="D612" s="15" t="s">
        <v>65</v>
      </c>
      <c r="E612" s="14">
        <v>0</v>
      </c>
      <c r="F612" s="14">
        <v>0</v>
      </c>
      <c r="G612" s="130"/>
      <c r="H612" s="37"/>
      <c r="I612" s="37"/>
      <c r="J612" s="136"/>
    </row>
    <row r="613" spans="1:10" ht="27.6" customHeight="1">
      <c r="A613" s="167" t="s">
        <v>203</v>
      </c>
      <c r="B613" s="148" t="s">
        <v>145</v>
      </c>
      <c r="C613" s="40"/>
      <c r="D613" s="15" t="s">
        <v>56</v>
      </c>
      <c r="E613" s="14">
        <f>E614+E615</f>
        <v>0</v>
      </c>
      <c r="F613" s="14">
        <f>F614+F615</f>
        <v>0</v>
      </c>
      <c r="G613" s="128" t="s">
        <v>2</v>
      </c>
      <c r="H613" s="35">
        <v>0</v>
      </c>
      <c r="I613" s="35">
        <v>0</v>
      </c>
      <c r="J613" s="134"/>
    </row>
    <row r="614" spans="1:10" ht="27.6" customHeight="1">
      <c r="A614" s="169"/>
      <c r="B614" s="149"/>
      <c r="C614" s="40"/>
      <c r="D614" s="15" t="s">
        <v>20</v>
      </c>
      <c r="E614" s="14">
        <v>0</v>
      </c>
      <c r="F614" s="14">
        <v>0</v>
      </c>
      <c r="G614" s="129"/>
      <c r="H614" s="36"/>
      <c r="I614" s="36"/>
      <c r="J614" s="135"/>
    </row>
    <row r="615" spans="1:10" ht="27.6" customHeight="1">
      <c r="A615" s="168"/>
      <c r="B615" s="150"/>
      <c r="C615" s="40"/>
      <c r="D615" s="15" t="s">
        <v>65</v>
      </c>
      <c r="E615" s="14">
        <v>0</v>
      </c>
      <c r="F615" s="14">
        <v>0</v>
      </c>
      <c r="G615" s="129"/>
      <c r="H615" s="37"/>
      <c r="I615" s="37"/>
      <c r="J615" s="136"/>
    </row>
    <row r="616" spans="1:10" ht="15.75" customHeight="1">
      <c r="A616" s="167" t="s">
        <v>173</v>
      </c>
      <c r="B616" s="148" t="s">
        <v>174</v>
      </c>
      <c r="C616" s="40"/>
      <c r="D616" s="15" t="s">
        <v>56</v>
      </c>
      <c r="E616" s="14">
        <f>E617+E618</f>
        <v>0</v>
      </c>
      <c r="F616" s="14">
        <f>F617+F618</f>
        <v>0</v>
      </c>
      <c r="G616" s="129"/>
      <c r="H616" s="35">
        <v>0</v>
      </c>
      <c r="I616" s="35">
        <v>0</v>
      </c>
      <c r="J616" s="134"/>
    </row>
    <row r="617" spans="1:10" ht="15.75" customHeight="1">
      <c r="A617" s="169"/>
      <c r="B617" s="149"/>
      <c r="C617" s="40"/>
      <c r="D617" s="15" t="s">
        <v>20</v>
      </c>
      <c r="E617" s="14">
        <v>0</v>
      </c>
      <c r="F617" s="14">
        <v>0</v>
      </c>
      <c r="G617" s="129"/>
      <c r="H617" s="36"/>
      <c r="I617" s="36"/>
      <c r="J617" s="135"/>
    </row>
    <row r="618" spans="1:10" ht="15.75" customHeight="1">
      <c r="A618" s="168"/>
      <c r="B618" s="150"/>
      <c r="C618" s="40"/>
      <c r="D618" s="15" t="s">
        <v>22</v>
      </c>
      <c r="E618" s="14">
        <v>0</v>
      </c>
      <c r="F618" s="14">
        <v>0</v>
      </c>
      <c r="G618" s="129"/>
      <c r="H618" s="37"/>
      <c r="I618" s="37"/>
      <c r="J618" s="136"/>
    </row>
    <row r="619" spans="1:10" ht="15.75" customHeight="1">
      <c r="A619" s="167" t="s">
        <v>175</v>
      </c>
      <c r="B619" s="148" t="s">
        <v>145</v>
      </c>
      <c r="C619" s="40"/>
      <c r="D619" s="15" t="s">
        <v>56</v>
      </c>
      <c r="E619" s="14">
        <f>E620+E621</f>
        <v>0</v>
      </c>
      <c r="F619" s="14">
        <f>F620+F621</f>
        <v>0</v>
      </c>
      <c r="G619" s="129"/>
      <c r="H619" s="133">
        <v>0</v>
      </c>
      <c r="I619" s="133">
        <v>0</v>
      </c>
      <c r="J619" s="128"/>
    </row>
    <row r="620" spans="1:10" ht="15.75" customHeight="1">
      <c r="A620" s="169"/>
      <c r="B620" s="149"/>
      <c r="C620" s="40"/>
      <c r="D620" s="15" t="s">
        <v>20</v>
      </c>
      <c r="E620" s="14">
        <v>0</v>
      </c>
      <c r="F620" s="14">
        <v>0</v>
      </c>
      <c r="G620" s="129"/>
      <c r="H620" s="131"/>
      <c r="I620" s="131"/>
      <c r="J620" s="129"/>
    </row>
    <row r="621" spans="1:10" ht="15.75" customHeight="1">
      <c r="A621" s="168"/>
      <c r="B621" s="150"/>
      <c r="C621" s="40"/>
      <c r="D621" s="15" t="s">
        <v>22</v>
      </c>
      <c r="E621" s="14">
        <v>0</v>
      </c>
      <c r="F621" s="14">
        <v>0</v>
      </c>
      <c r="G621" s="129"/>
      <c r="H621" s="132"/>
      <c r="I621" s="132"/>
      <c r="J621" s="130"/>
    </row>
    <row r="622" spans="1:10" ht="15.75" customHeight="1">
      <c r="A622" s="167" t="s">
        <v>176</v>
      </c>
      <c r="B622" s="148" t="s">
        <v>145</v>
      </c>
      <c r="C622" s="40"/>
      <c r="D622" s="15" t="s">
        <v>56</v>
      </c>
      <c r="E622" s="14">
        <f>E623+E624</f>
        <v>0</v>
      </c>
      <c r="F622" s="14">
        <f>F623+F624</f>
        <v>0</v>
      </c>
      <c r="G622" s="129"/>
      <c r="H622" s="35">
        <v>0</v>
      </c>
      <c r="I622" s="35">
        <v>0</v>
      </c>
      <c r="J622" s="134"/>
    </row>
    <row r="623" spans="1:10" ht="15.75" customHeight="1">
      <c r="A623" s="169"/>
      <c r="B623" s="149"/>
      <c r="C623" s="40"/>
      <c r="D623" s="15" t="s">
        <v>20</v>
      </c>
      <c r="E623" s="14">
        <v>0</v>
      </c>
      <c r="F623" s="14">
        <v>0</v>
      </c>
      <c r="G623" s="129"/>
      <c r="H623" s="36"/>
      <c r="I623" s="36"/>
      <c r="J623" s="135"/>
    </row>
    <row r="624" spans="1:10" ht="15.75" customHeight="1">
      <c r="A624" s="168"/>
      <c r="B624" s="150"/>
      <c r="C624" s="40"/>
      <c r="D624" s="15" t="s">
        <v>22</v>
      </c>
      <c r="E624" s="14">
        <v>0</v>
      </c>
      <c r="F624" s="14">
        <v>0</v>
      </c>
      <c r="G624" s="129"/>
      <c r="H624" s="37"/>
      <c r="I624" s="37"/>
      <c r="J624" s="136"/>
    </row>
    <row r="625" spans="1:10" ht="15.75" customHeight="1">
      <c r="A625" s="167" t="s">
        <v>204</v>
      </c>
      <c r="B625" s="148" t="s">
        <v>174</v>
      </c>
      <c r="C625" s="40"/>
      <c r="D625" s="15" t="s">
        <v>56</v>
      </c>
      <c r="E625" s="14">
        <f>E626+E627</f>
        <v>0</v>
      </c>
      <c r="F625" s="14">
        <f>F626+F627</f>
        <v>0</v>
      </c>
      <c r="G625" s="129"/>
      <c r="H625" s="35">
        <v>0</v>
      </c>
      <c r="I625" s="35">
        <v>0</v>
      </c>
      <c r="J625" s="134"/>
    </row>
    <row r="626" spans="1:10" ht="15.75" customHeight="1">
      <c r="A626" s="169"/>
      <c r="B626" s="149"/>
      <c r="C626" s="40" t="s">
        <v>23</v>
      </c>
      <c r="D626" s="15" t="s">
        <v>20</v>
      </c>
      <c r="E626" s="14">
        <v>0</v>
      </c>
      <c r="F626" s="14">
        <v>0</v>
      </c>
      <c r="G626" s="129"/>
      <c r="H626" s="36"/>
      <c r="I626" s="36"/>
      <c r="J626" s="135"/>
    </row>
    <row r="627" spans="1:10" ht="15.75" customHeight="1">
      <c r="A627" s="168"/>
      <c r="B627" s="150"/>
      <c r="C627" s="40"/>
      <c r="D627" s="15" t="s">
        <v>22</v>
      </c>
      <c r="E627" s="14">
        <v>0</v>
      </c>
      <c r="F627" s="14">
        <v>0</v>
      </c>
      <c r="G627" s="129"/>
      <c r="H627" s="37"/>
      <c r="I627" s="37"/>
      <c r="J627" s="136"/>
    </row>
    <row r="628" spans="1:10" ht="15.75" customHeight="1">
      <c r="A628" s="167" t="s">
        <v>205</v>
      </c>
      <c r="B628" s="148" t="s">
        <v>145</v>
      </c>
      <c r="C628" s="40"/>
      <c r="D628" s="15" t="s">
        <v>56</v>
      </c>
      <c r="E628" s="14">
        <f>E629+E630</f>
        <v>0</v>
      </c>
      <c r="F628" s="14">
        <f>F629+F630</f>
        <v>0</v>
      </c>
      <c r="G628" s="129"/>
      <c r="H628" s="35">
        <v>0</v>
      </c>
      <c r="I628" s="35">
        <v>0</v>
      </c>
      <c r="J628" s="134"/>
    </row>
    <row r="629" spans="1:10" ht="15.75" customHeight="1">
      <c r="A629" s="169"/>
      <c r="B629" s="149"/>
      <c r="C629" s="40"/>
      <c r="D629" s="15" t="s">
        <v>20</v>
      </c>
      <c r="E629" s="14">
        <v>0</v>
      </c>
      <c r="F629" s="14">
        <v>0</v>
      </c>
      <c r="G629" s="129"/>
      <c r="H629" s="36"/>
      <c r="I629" s="36"/>
      <c r="J629" s="135"/>
    </row>
    <row r="630" spans="1:10" ht="15.75" customHeight="1">
      <c r="A630" s="168"/>
      <c r="B630" s="150"/>
      <c r="C630" s="40"/>
      <c r="D630" s="15" t="s">
        <v>22</v>
      </c>
      <c r="E630" s="14">
        <v>0</v>
      </c>
      <c r="F630" s="14">
        <v>0</v>
      </c>
      <c r="G630" s="130"/>
      <c r="H630" s="37"/>
      <c r="I630" s="37"/>
      <c r="J630" s="136"/>
    </row>
    <row r="631" spans="1:10" ht="15.75" customHeight="1">
      <c r="A631" s="167" t="s">
        <v>206</v>
      </c>
      <c r="B631" s="148" t="s">
        <v>145</v>
      </c>
      <c r="C631" s="40"/>
      <c r="D631" s="15" t="s">
        <v>56</v>
      </c>
      <c r="E631" s="14">
        <f>E632+E633</f>
        <v>3700.21</v>
      </c>
      <c r="F631" s="14">
        <f>F632+F633</f>
        <v>3700.2</v>
      </c>
      <c r="G631" s="128" t="s">
        <v>2</v>
      </c>
      <c r="H631" s="133">
        <v>5</v>
      </c>
      <c r="I631" s="133">
        <v>5</v>
      </c>
      <c r="J631" s="128"/>
    </row>
    <row r="632" spans="1:10" ht="15.75" customHeight="1">
      <c r="A632" s="169"/>
      <c r="B632" s="149"/>
      <c r="C632" s="40"/>
      <c r="D632" s="15" t="s">
        <v>20</v>
      </c>
      <c r="E632" s="14">
        <v>0</v>
      </c>
      <c r="F632" s="14">
        <v>0</v>
      </c>
      <c r="G632" s="129"/>
      <c r="H632" s="131"/>
      <c r="I632" s="131"/>
      <c r="J632" s="129"/>
    </row>
    <row r="633" spans="1:10" ht="15.75" customHeight="1">
      <c r="A633" s="168"/>
      <c r="B633" s="150"/>
      <c r="C633" s="40"/>
      <c r="D633" s="15" t="s">
        <v>22</v>
      </c>
      <c r="E633" s="14">
        <v>3700.21</v>
      </c>
      <c r="F633" s="14">
        <v>3700.2</v>
      </c>
      <c r="G633" s="130"/>
      <c r="H633" s="132"/>
      <c r="I633" s="132"/>
      <c r="J633" s="130"/>
    </row>
    <row r="634" spans="1:10" ht="15.75" customHeight="1">
      <c r="A634" s="167" t="s">
        <v>207</v>
      </c>
      <c r="B634" s="148" t="s">
        <v>145</v>
      </c>
      <c r="C634" s="40"/>
      <c r="D634" s="15" t="s">
        <v>56</v>
      </c>
      <c r="E634" s="14">
        <f>E635+E636</f>
        <v>0</v>
      </c>
      <c r="F634" s="14">
        <f>F635+F636</f>
        <v>0</v>
      </c>
      <c r="G634" s="128" t="s">
        <v>2</v>
      </c>
      <c r="H634" s="35">
        <v>0</v>
      </c>
      <c r="I634" s="35">
        <v>0</v>
      </c>
      <c r="J634" s="134"/>
    </row>
    <row r="635" spans="1:10" ht="15.75" customHeight="1">
      <c r="A635" s="169"/>
      <c r="B635" s="149"/>
      <c r="C635" s="40"/>
      <c r="D635" s="15" t="s">
        <v>20</v>
      </c>
      <c r="E635" s="14">
        <v>0</v>
      </c>
      <c r="F635" s="14">
        <v>0</v>
      </c>
      <c r="G635" s="129"/>
      <c r="H635" s="36"/>
      <c r="I635" s="36"/>
      <c r="J635" s="135"/>
    </row>
    <row r="636" spans="1:10" ht="15.75" customHeight="1">
      <c r="A636" s="168"/>
      <c r="B636" s="150"/>
      <c r="C636" s="40"/>
      <c r="D636" s="15" t="s">
        <v>22</v>
      </c>
      <c r="E636" s="14">
        <v>0</v>
      </c>
      <c r="F636" s="14">
        <v>0</v>
      </c>
      <c r="G636" s="129"/>
      <c r="H636" s="37"/>
      <c r="I636" s="37"/>
      <c r="J636" s="136"/>
    </row>
    <row r="637" spans="1:10" ht="21" customHeight="1">
      <c r="A637" s="167" t="s">
        <v>208</v>
      </c>
      <c r="B637" s="148" t="s">
        <v>145</v>
      </c>
      <c r="C637" s="40"/>
      <c r="D637" s="15" t="s">
        <v>56</v>
      </c>
      <c r="E637" s="14">
        <f>E638+E640+E639</f>
        <v>0</v>
      </c>
      <c r="F637" s="14">
        <f>F638+F640+F639</f>
        <v>0</v>
      </c>
      <c r="G637" s="129"/>
      <c r="H637" s="35">
        <v>0</v>
      </c>
      <c r="I637" s="35">
        <v>0</v>
      </c>
      <c r="J637" s="134"/>
    </row>
    <row r="638" spans="1:10" ht="21" customHeight="1">
      <c r="A638" s="169"/>
      <c r="B638" s="149"/>
      <c r="C638" s="40"/>
      <c r="D638" s="15" t="s">
        <v>20</v>
      </c>
      <c r="E638" s="14">
        <v>0</v>
      </c>
      <c r="F638" s="14">
        <v>0</v>
      </c>
      <c r="G638" s="129"/>
      <c r="H638" s="36"/>
      <c r="I638" s="36"/>
      <c r="J638" s="135"/>
    </row>
    <row r="639" spans="1:10" ht="21" customHeight="1">
      <c r="A639" s="169"/>
      <c r="B639" s="149"/>
      <c r="C639" s="40"/>
      <c r="D639" s="15" t="s">
        <v>22</v>
      </c>
      <c r="E639" s="14">
        <v>0</v>
      </c>
      <c r="F639" s="14">
        <v>0</v>
      </c>
      <c r="G639" s="129"/>
      <c r="H639" s="36"/>
      <c r="I639" s="36"/>
      <c r="J639" s="135"/>
    </row>
    <row r="640" spans="1:10" ht="21" customHeight="1">
      <c r="A640" s="168"/>
      <c r="B640" s="150"/>
      <c r="C640" s="40"/>
      <c r="D640" s="15" t="s">
        <v>65</v>
      </c>
      <c r="E640" s="14">
        <v>0</v>
      </c>
      <c r="F640" s="14">
        <v>0</v>
      </c>
      <c r="G640" s="129"/>
      <c r="H640" s="37"/>
      <c r="I640" s="37"/>
      <c r="J640" s="136"/>
    </row>
    <row r="641" spans="1:10" ht="21" customHeight="1">
      <c r="A641" s="167" t="s">
        <v>213</v>
      </c>
      <c r="B641" s="148" t="s">
        <v>145</v>
      </c>
      <c r="C641" s="40"/>
      <c r="D641" s="15" t="s">
        <v>56</v>
      </c>
      <c r="E641" s="14">
        <f>E642+E644+E643</f>
        <v>0</v>
      </c>
      <c r="F641" s="14">
        <f>F642+F644+F643</f>
        <v>0</v>
      </c>
      <c r="G641" s="129"/>
      <c r="H641" s="35">
        <v>0</v>
      </c>
      <c r="I641" s="35">
        <v>0</v>
      </c>
      <c r="J641" s="134"/>
    </row>
    <row r="642" spans="1:10" ht="21" customHeight="1">
      <c r="A642" s="169"/>
      <c r="B642" s="149"/>
      <c r="C642" s="40"/>
      <c r="D642" s="15" t="s">
        <v>20</v>
      </c>
      <c r="E642" s="14">
        <v>0</v>
      </c>
      <c r="F642" s="14">
        <v>0</v>
      </c>
      <c r="G642" s="129"/>
      <c r="H642" s="36"/>
      <c r="I642" s="36"/>
      <c r="J642" s="135"/>
    </row>
    <row r="643" spans="1:10" ht="21" customHeight="1">
      <c r="A643" s="169"/>
      <c r="B643" s="149"/>
      <c r="C643" s="40"/>
      <c r="D643" s="15" t="s">
        <v>22</v>
      </c>
      <c r="E643" s="14">
        <v>0</v>
      </c>
      <c r="F643" s="14">
        <v>0</v>
      </c>
      <c r="G643" s="129"/>
      <c r="H643" s="36"/>
      <c r="I643" s="36"/>
      <c r="J643" s="135"/>
    </row>
    <row r="644" spans="1:10" ht="21" customHeight="1">
      <c r="A644" s="168"/>
      <c r="B644" s="150"/>
      <c r="C644" s="40"/>
      <c r="D644" s="15" t="s">
        <v>65</v>
      </c>
      <c r="E644" s="14">
        <v>0</v>
      </c>
      <c r="F644" s="14">
        <v>0</v>
      </c>
      <c r="G644" s="129"/>
      <c r="H644" s="37"/>
      <c r="I644" s="37"/>
      <c r="J644" s="136"/>
    </row>
    <row r="645" spans="1:10" ht="21" customHeight="1">
      <c r="A645" s="167" t="s">
        <v>214</v>
      </c>
      <c r="B645" s="148" t="s">
        <v>145</v>
      </c>
      <c r="C645" s="40"/>
      <c r="D645" s="15" t="s">
        <v>56</v>
      </c>
      <c r="E645" s="14">
        <f>E646+E648+E647</f>
        <v>0</v>
      </c>
      <c r="F645" s="14">
        <f>F646+F648+F647</f>
        <v>0</v>
      </c>
      <c r="G645" s="129"/>
      <c r="H645" s="35">
        <v>0</v>
      </c>
      <c r="I645" s="35">
        <v>0</v>
      </c>
      <c r="J645" s="134"/>
    </row>
    <row r="646" spans="1:10" ht="21" customHeight="1">
      <c r="A646" s="169"/>
      <c r="B646" s="149"/>
      <c r="C646" s="40"/>
      <c r="D646" s="15" t="s">
        <v>20</v>
      </c>
      <c r="E646" s="14">
        <v>0</v>
      </c>
      <c r="F646" s="14">
        <v>0</v>
      </c>
      <c r="G646" s="129"/>
      <c r="H646" s="36"/>
      <c r="I646" s="36"/>
      <c r="J646" s="135"/>
    </row>
    <row r="647" spans="1:10" ht="21" customHeight="1">
      <c r="A647" s="169"/>
      <c r="B647" s="149"/>
      <c r="C647" s="40"/>
      <c r="D647" s="15" t="s">
        <v>22</v>
      </c>
      <c r="E647" s="14">
        <v>0</v>
      </c>
      <c r="F647" s="14">
        <v>0</v>
      </c>
      <c r="G647" s="129"/>
      <c r="H647" s="36"/>
      <c r="I647" s="36"/>
      <c r="J647" s="135"/>
    </row>
    <row r="648" spans="1:10" ht="21" customHeight="1">
      <c r="A648" s="168"/>
      <c r="B648" s="150"/>
      <c r="C648" s="40"/>
      <c r="D648" s="15" t="s">
        <v>65</v>
      </c>
      <c r="E648" s="14">
        <v>0</v>
      </c>
      <c r="F648" s="14">
        <v>0</v>
      </c>
      <c r="G648" s="129"/>
      <c r="H648" s="37"/>
      <c r="I648" s="37"/>
      <c r="J648" s="136"/>
    </row>
    <row r="649" spans="1:10" ht="21" customHeight="1">
      <c r="A649" s="167" t="s">
        <v>215</v>
      </c>
      <c r="B649" s="148" t="s">
        <v>145</v>
      </c>
      <c r="C649" s="40"/>
      <c r="D649" s="15" t="s">
        <v>56</v>
      </c>
      <c r="E649" s="14">
        <f>E650+E652+E651</f>
        <v>0</v>
      </c>
      <c r="F649" s="14">
        <f>F650+F652+F651</f>
        <v>0</v>
      </c>
      <c r="G649" s="129"/>
      <c r="H649" s="35">
        <v>0</v>
      </c>
      <c r="I649" s="35">
        <v>0</v>
      </c>
      <c r="J649" s="134"/>
    </row>
    <row r="650" spans="1:10" ht="21" customHeight="1">
      <c r="A650" s="169"/>
      <c r="B650" s="149"/>
      <c r="C650" s="40"/>
      <c r="D650" s="15" t="s">
        <v>20</v>
      </c>
      <c r="E650" s="14">
        <v>0</v>
      </c>
      <c r="F650" s="14">
        <v>0</v>
      </c>
      <c r="G650" s="129"/>
      <c r="H650" s="36"/>
      <c r="I650" s="36"/>
      <c r="J650" s="135"/>
    </row>
    <row r="651" spans="1:10" ht="21" customHeight="1">
      <c r="A651" s="169"/>
      <c r="B651" s="149"/>
      <c r="C651" s="40"/>
      <c r="D651" s="15" t="s">
        <v>22</v>
      </c>
      <c r="E651" s="14">
        <v>0</v>
      </c>
      <c r="F651" s="14">
        <v>0</v>
      </c>
      <c r="G651" s="129"/>
      <c r="H651" s="36"/>
      <c r="I651" s="36"/>
      <c r="J651" s="135"/>
    </row>
    <row r="652" spans="1:10" ht="21" customHeight="1">
      <c r="A652" s="168"/>
      <c r="B652" s="150"/>
      <c r="C652" s="40"/>
      <c r="D652" s="15" t="s">
        <v>65</v>
      </c>
      <c r="E652" s="14">
        <v>0</v>
      </c>
      <c r="F652" s="14">
        <v>0</v>
      </c>
      <c r="G652" s="129"/>
      <c r="H652" s="37"/>
      <c r="I652" s="37"/>
      <c r="J652" s="136"/>
    </row>
    <row r="653" spans="1:10" ht="21" customHeight="1">
      <c r="A653" s="167" t="s">
        <v>216</v>
      </c>
      <c r="B653" s="148" t="s">
        <v>218</v>
      </c>
      <c r="C653" s="40"/>
      <c r="D653" s="15" t="s">
        <v>56</v>
      </c>
      <c r="E653" s="14">
        <f>E654+E655</f>
        <v>0</v>
      </c>
      <c r="F653" s="14">
        <f>F654+F655</f>
        <v>0</v>
      </c>
      <c r="G653" s="129"/>
      <c r="H653" s="133">
        <v>0</v>
      </c>
      <c r="I653" s="133">
        <v>0</v>
      </c>
      <c r="J653" s="134"/>
    </row>
    <row r="654" spans="1:10" ht="21" customHeight="1">
      <c r="A654" s="169"/>
      <c r="B654" s="149"/>
      <c r="C654" s="40"/>
      <c r="D654" s="15" t="s">
        <v>22</v>
      </c>
      <c r="E654" s="14">
        <f>E657+E660</f>
        <v>0</v>
      </c>
      <c r="F654" s="14">
        <f>F657+F660</f>
        <v>0</v>
      </c>
      <c r="G654" s="129"/>
      <c r="H654" s="131"/>
      <c r="I654" s="131"/>
      <c r="J654" s="135"/>
    </row>
    <row r="655" spans="1:10" ht="21" customHeight="1">
      <c r="A655" s="169"/>
      <c r="B655" s="150"/>
      <c r="C655" s="40"/>
      <c r="D655" s="15" t="s">
        <v>20</v>
      </c>
      <c r="E655" s="14">
        <f>E658+E661</f>
        <v>0</v>
      </c>
      <c r="F655" s="14">
        <f>F658+F661</f>
        <v>0</v>
      </c>
      <c r="G655" s="129"/>
      <c r="H655" s="131"/>
      <c r="I655" s="131"/>
      <c r="J655" s="135"/>
    </row>
    <row r="656" spans="1:10" ht="21" customHeight="1">
      <c r="A656" s="169"/>
      <c r="B656" s="157" t="s">
        <v>217</v>
      </c>
      <c r="C656" s="40"/>
      <c r="D656" s="15" t="s">
        <v>51</v>
      </c>
      <c r="E656" s="14">
        <f>E657+E658</f>
        <v>0</v>
      </c>
      <c r="F656" s="14">
        <f>F657+F658</f>
        <v>0</v>
      </c>
      <c r="G656" s="129"/>
      <c r="H656" s="131"/>
      <c r="I656" s="131"/>
      <c r="J656" s="135"/>
    </row>
    <row r="657" spans="1:10" ht="21" customHeight="1">
      <c r="A657" s="169"/>
      <c r="B657" s="157"/>
      <c r="C657" s="40"/>
      <c r="D657" s="15" t="s">
        <v>22</v>
      </c>
      <c r="E657" s="14">
        <v>0</v>
      </c>
      <c r="F657" s="14">
        <v>0</v>
      </c>
      <c r="G657" s="129"/>
      <c r="H657" s="131"/>
      <c r="I657" s="131"/>
      <c r="J657" s="135"/>
    </row>
    <row r="658" spans="1:10" ht="21" customHeight="1">
      <c r="A658" s="169"/>
      <c r="B658" s="157"/>
      <c r="C658" s="40"/>
      <c r="D658" s="15" t="s">
        <v>20</v>
      </c>
      <c r="E658" s="14">
        <v>0</v>
      </c>
      <c r="F658" s="14">
        <v>0</v>
      </c>
      <c r="G658" s="129"/>
      <c r="H658" s="131"/>
      <c r="I658" s="131"/>
      <c r="J658" s="135"/>
    </row>
    <row r="659" spans="1:10" ht="21" customHeight="1">
      <c r="A659" s="169"/>
      <c r="B659" s="148" t="s">
        <v>57</v>
      </c>
      <c r="C659" s="40"/>
      <c r="D659" s="15" t="s">
        <v>51</v>
      </c>
      <c r="E659" s="14">
        <f>E660+E661</f>
        <v>0</v>
      </c>
      <c r="F659" s="14">
        <f>F660+F661</f>
        <v>0</v>
      </c>
      <c r="G659" s="129"/>
      <c r="H659" s="131"/>
      <c r="I659" s="131"/>
      <c r="J659" s="135"/>
    </row>
    <row r="660" spans="1:10" ht="21" customHeight="1">
      <c r="A660" s="169"/>
      <c r="B660" s="149"/>
      <c r="C660" s="40"/>
      <c r="D660" s="15" t="s">
        <v>22</v>
      </c>
      <c r="E660" s="14">
        <v>0</v>
      </c>
      <c r="F660" s="14">
        <v>0</v>
      </c>
      <c r="G660" s="129"/>
      <c r="H660" s="131"/>
      <c r="I660" s="131"/>
      <c r="J660" s="135"/>
    </row>
    <row r="661" spans="1:10" ht="21" customHeight="1">
      <c r="A661" s="168"/>
      <c r="B661" s="150"/>
      <c r="C661" s="40"/>
      <c r="D661" s="15" t="s">
        <v>20</v>
      </c>
      <c r="E661" s="14">
        <v>0</v>
      </c>
      <c r="F661" s="14">
        <v>0</v>
      </c>
      <c r="G661" s="129"/>
      <c r="H661" s="131"/>
      <c r="I661" s="132"/>
      <c r="J661" s="136"/>
    </row>
    <row r="662" spans="1:10" ht="21" customHeight="1">
      <c r="A662" s="167" t="s">
        <v>244</v>
      </c>
      <c r="B662" s="148" t="s">
        <v>145</v>
      </c>
      <c r="C662" s="40"/>
      <c r="D662" s="15" t="s">
        <v>56</v>
      </c>
      <c r="E662" s="14">
        <f>E663+E665+E664</f>
        <v>0</v>
      </c>
      <c r="F662" s="14">
        <f>F663+F665+F664</f>
        <v>0</v>
      </c>
      <c r="G662" s="129"/>
      <c r="H662" s="35">
        <v>0</v>
      </c>
      <c r="I662" s="68">
        <v>0</v>
      </c>
      <c r="J662" s="134"/>
    </row>
    <row r="663" spans="1:10" ht="21" customHeight="1">
      <c r="A663" s="169"/>
      <c r="B663" s="149"/>
      <c r="C663" s="40"/>
      <c r="D663" s="15" t="s">
        <v>20</v>
      </c>
      <c r="E663" s="14">
        <v>0</v>
      </c>
      <c r="F663" s="14">
        <v>0</v>
      </c>
      <c r="G663" s="129"/>
      <c r="H663" s="36"/>
      <c r="I663" s="66"/>
      <c r="J663" s="135"/>
    </row>
    <row r="664" spans="1:10" ht="21" customHeight="1">
      <c r="A664" s="169"/>
      <c r="B664" s="149"/>
      <c r="C664" s="40"/>
      <c r="D664" s="15" t="s">
        <v>22</v>
      </c>
      <c r="E664" s="14">
        <v>0</v>
      </c>
      <c r="F664" s="14">
        <v>0</v>
      </c>
      <c r="G664" s="129"/>
      <c r="H664" s="36"/>
      <c r="I664" s="66"/>
      <c r="J664" s="135"/>
    </row>
    <row r="665" spans="1:10" ht="21" customHeight="1">
      <c r="A665" s="168"/>
      <c r="B665" s="150"/>
      <c r="C665" s="40"/>
      <c r="D665" s="15" t="s">
        <v>65</v>
      </c>
      <c r="E665" s="14">
        <v>0</v>
      </c>
      <c r="F665" s="14">
        <v>0</v>
      </c>
      <c r="G665" s="129"/>
      <c r="H665" s="37"/>
      <c r="I665" s="67"/>
      <c r="J665" s="136"/>
    </row>
    <row r="666" spans="1:10" ht="21" customHeight="1">
      <c r="A666" s="167" t="s">
        <v>269</v>
      </c>
      <c r="B666" s="148" t="s">
        <v>145</v>
      </c>
      <c r="C666" s="40"/>
      <c r="D666" s="15" t="s">
        <v>56</v>
      </c>
      <c r="E666" s="14">
        <f>E667+E669+E668</f>
        <v>11897.8</v>
      </c>
      <c r="F666" s="14">
        <f>F667+F669+F668</f>
        <v>9276.6489999999994</v>
      </c>
      <c r="G666" s="129"/>
      <c r="H666" s="35">
        <v>2</v>
      </c>
      <c r="I666" s="68">
        <v>2</v>
      </c>
      <c r="J666" s="128" t="s">
        <v>379</v>
      </c>
    </row>
    <row r="667" spans="1:10" ht="21" customHeight="1">
      <c r="A667" s="169"/>
      <c r="B667" s="149"/>
      <c r="C667" s="40"/>
      <c r="D667" s="15" t="s">
        <v>20</v>
      </c>
      <c r="E667" s="14">
        <v>10945.8</v>
      </c>
      <c r="F667" s="14">
        <v>8534.3799999999992</v>
      </c>
      <c r="G667" s="129"/>
      <c r="H667" s="36"/>
      <c r="I667" s="66"/>
      <c r="J667" s="129"/>
    </row>
    <row r="668" spans="1:10" ht="21" customHeight="1">
      <c r="A668" s="169"/>
      <c r="B668" s="149"/>
      <c r="C668" s="40"/>
      <c r="D668" s="15" t="s">
        <v>22</v>
      </c>
      <c r="E668" s="14">
        <v>952</v>
      </c>
      <c r="F668" s="14">
        <v>742.26900000000001</v>
      </c>
      <c r="G668" s="129"/>
      <c r="H668" s="36"/>
      <c r="I668" s="66"/>
      <c r="J668" s="129"/>
    </row>
    <row r="669" spans="1:10" ht="21" customHeight="1">
      <c r="A669" s="168"/>
      <c r="B669" s="150"/>
      <c r="C669" s="40"/>
      <c r="D669" s="15" t="s">
        <v>65</v>
      </c>
      <c r="E669" s="14">
        <v>0</v>
      </c>
      <c r="F669" s="14">
        <v>0</v>
      </c>
      <c r="G669" s="130"/>
      <c r="H669" s="37"/>
      <c r="I669" s="67"/>
      <c r="J669" s="130"/>
    </row>
    <row r="670" spans="1:10">
      <c r="A670" s="167" t="s">
        <v>256</v>
      </c>
      <c r="B670" s="170" t="s">
        <v>257</v>
      </c>
      <c r="C670" s="65"/>
      <c r="D670" s="15" t="s">
        <v>56</v>
      </c>
      <c r="E670" s="14">
        <f t="shared" ref="E670:F670" si="10">E671+E672+E673</f>
        <v>0</v>
      </c>
      <c r="F670" s="14">
        <f t="shared" si="10"/>
        <v>0</v>
      </c>
      <c r="G670" s="128" t="s">
        <v>2</v>
      </c>
      <c r="H670" s="171" t="s">
        <v>0</v>
      </c>
      <c r="I670" s="177" t="s">
        <v>0</v>
      </c>
      <c r="J670" s="138"/>
    </row>
    <row r="671" spans="1:10">
      <c r="A671" s="169"/>
      <c r="B671" s="170"/>
      <c r="C671" s="65"/>
      <c r="D671" s="15" t="s">
        <v>22</v>
      </c>
      <c r="E671" s="14">
        <f t="shared" ref="E671:F671" si="11">E675+E679</f>
        <v>0</v>
      </c>
      <c r="F671" s="14">
        <f t="shared" si="11"/>
        <v>0</v>
      </c>
      <c r="G671" s="129"/>
      <c r="H671" s="172"/>
      <c r="I671" s="178"/>
      <c r="J671" s="139"/>
    </row>
    <row r="672" spans="1:10">
      <c r="A672" s="169"/>
      <c r="B672" s="170"/>
      <c r="C672" s="65"/>
      <c r="D672" s="15" t="s">
        <v>65</v>
      </c>
      <c r="E672" s="14">
        <f t="shared" ref="E672:F673" si="12">E676+E680</f>
        <v>0</v>
      </c>
      <c r="F672" s="14">
        <f t="shared" si="12"/>
        <v>0</v>
      </c>
      <c r="G672" s="129"/>
      <c r="H672" s="172"/>
      <c r="I672" s="178"/>
      <c r="J672" s="139"/>
    </row>
    <row r="673" spans="1:10">
      <c r="A673" s="169"/>
      <c r="B673" s="170"/>
      <c r="C673" s="65"/>
      <c r="D673" s="15" t="s">
        <v>20</v>
      </c>
      <c r="E673" s="14">
        <f t="shared" si="12"/>
        <v>0</v>
      </c>
      <c r="F673" s="14">
        <f t="shared" si="12"/>
        <v>0</v>
      </c>
      <c r="G673" s="129"/>
      <c r="H673" s="172"/>
      <c r="I673" s="178"/>
      <c r="J673" s="139"/>
    </row>
    <row r="674" spans="1:10">
      <c r="A674" s="169"/>
      <c r="B674" s="170" t="s">
        <v>258</v>
      </c>
      <c r="C674" s="65"/>
      <c r="D674" s="15" t="s">
        <v>56</v>
      </c>
      <c r="E674" s="14">
        <f t="shared" ref="E674:F674" si="13">E675+E676+E677</f>
        <v>0</v>
      </c>
      <c r="F674" s="14">
        <f t="shared" si="13"/>
        <v>0</v>
      </c>
      <c r="G674" s="129"/>
      <c r="H674" s="172"/>
      <c r="I674" s="178"/>
      <c r="J674" s="139"/>
    </row>
    <row r="675" spans="1:10">
      <c r="A675" s="169"/>
      <c r="B675" s="170"/>
      <c r="C675" s="65"/>
      <c r="D675" s="15" t="s">
        <v>22</v>
      </c>
      <c r="E675" s="14">
        <f t="shared" ref="E675:F677" si="14">E687</f>
        <v>0</v>
      </c>
      <c r="F675" s="14">
        <f t="shared" si="14"/>
        <v>0</v>
      </c>
      <c r="G675" s="129"/>
      <c r="H675" s="172"/>
      <c r="I675" s="178"/>
      <c r="J675" s="139"/>
    </row>
    <row r="676" spans="1:10">
      <c r="A676" s="169"/>
      <c r="B676" s="170"/>
      <c r="C676" s="65"/>
      <c r="D676" s="15" t="s">
        <v>65</v>
      </c>
      <c r="E676" s="14">
        <f t="shared" si="14"/>
        <v>0</v>
      </c>
      <c r="F676" s="14">
        <f t="shared" si="14"/>
        <v>0</v>
      </c>
      <c r="G676" s="129"/>
      <c r="H676" s="172"/>
      <c r="I676" s="178"/>
      <c r="J676" s="139"/>
    </row>
    <row r="677" spans="1:10">
      <c r="A677" s="169"/>
      <c r="B677" s="170"/>
      <c r="C677" s="65"/>
      <c r="D677" s="15" t="s">
        <v>20</v>
      </c>
      <c r="E677" s="14">
        <f t="shared" si="14"/>
        <v>0</v>
      </c>
      <c r="F677" s="14">
        <f t="shared" si="14"/>
        <v>0</v>
      </c>
      <c r="G677" s="129"/>
      <c r="H677" s="172"/>
      <c r="I677" s="178"/>
      <c r="J677" s="139"/>
    </row>
    <row r="678" spans="1:10">
      <c r="A678" s="169"/>
      <c r="B678" s="170" t="s">
        <v>259</v>
      </c>
      <c r="C678" s="65"/>
      <c r="D678" s="15" t="s">
        <v>56</v>
      </c>
      <c r="E678" s="14">
        <v>0</v>
      </c>
      <c r="F678" s="14">
        <v>0</v>
      </c>
      <c r="G678" s="129"/>
      <c r="H678" s="172"/>
      <c r="I678" s="178"/>
      <c r="J678" s="139"/>
    </row>
    <row r="679" spans="1:10">
      <c r="A679" s="169"/>
      <c r="B679" s="170"/>
      <c r="C679" s="65"/>
      <c r="D679" s="15" t="s">
        <v>22</v>
      </c>
      <c r="E679" s="14">
        <v>0</v>
      </c>
      <c r="F679" s="14">
        <v>0</v>
      </c>
      <c r="G679" s="129"/>
      <c r="H679" s="172"/>
      <c r="I679" s="178"/>
      <c r="J679" s="139"/>
    </row>
    <row r="680" spans="1:10">
      <c r="A680" s="169"/>
      <c r="B680" s="170"/>
      <c r="C680" s="65"/>
      <c r="D680" s="15" t="s">
        <v>65</v>
      </c>
      <c r="E680" s="14">
        <v>0</v>
      </c>
      <c r="F680" s="14">
        <v>0</v>
      </c>
      <c r="G680" s="129"/>
      <c r="H680" s="172"/>
      <c r="I680" s="178"/>
      <c r="J680" s="139"/>
    </row>
    <row r="681" spans="1:10">
      <c r="A681" s="169"/>
      <c r="B681" s="170"/>
      <c r="C681" s="65"/>
      <c r="D681" s="15" t="s">
        <v>20</v>
      </c>
      <c r="E681" s="14">
        <v>0</v>
      </c>
      <c r="F681" s="14">
        <v>0</v>
      </c>
      <c r="G681" s="129"/>
      <c r="H681" s="172"/>
      <c r="I681" s="178"/>
      <c r="J681" s="139"/>
    </row>
    <row r="682" spans="1:10" ht="15.6">
      <c r="A682" s="169"/>
      <c r="B682" s="148" t="s">
        <v>148</v>
      </c>
      <c r="C682" s="61"/>
      <c r="D682" s="15" t="s">
        <v>56</v>
      </c>
      <c r="E682" s="14">
        <f t="shared" ref="E682:F682" si="15">E683+E684+E685</f>
        <v>0</v>
      </c>
      <c r="F682" s="14">
        <f t="shared" si="15"/>
        <v>0</v>
      </c>
      <c r="G682" s="129"/>
      <c r="H682" s="172"/>
      <c r="I682" s="178"/>
      <c r="J682" s="139"/>
    </row>
    <row r="683" spans="1:10" ht="15.6">
      <c r="A683" s="169"/>
      <c r="B683" s="149"/>
      <c r="C683" s="62"/>
      <c r="D683" s="15" t="s">
        <v>22</v>
      </c>
      <c r="E683" s="14">
        <v>0</v>
      </c>
      <c r="F683" s="14">
        <v>0</v>
      </c>
      <c r="G683" s="129"/>
      <c r="H683" s="172"/>
      <c r="I683" s="178"/>
      <c r="J683" s="139"/>
    </row>
    <row r="684" spans="1:10" ht="15.6">
      <c r="A684" s="169"/>
      <c r="B684" s="149"/>
      <c r="C684" s="62"/>
      <c r="D684" s="15" t="s">
        <v>65</v>
      </c>
      <c r="E684" s="14">
        <v>0</v>
      </c>
      <c r="F684" s="14">
        <v>0</v>
      </c>
      <c r="G684" s="129"/>
      <c r="H684" s="172"/>
      <c r="I684" s="178"/>
      <c r="J684" s="139"/>
    </row>
    <row r="685" spans="1:10" ht="15.6">
      <c r="A685" s="168"/>
      <c r="B685" s="150"/>
      <c r="C685" s="63"/>
      <c r="D685" s="15" t="s">
        <v>20</v>
      </c>
      <c r="E685" s="14">
        <v>0</v>
      </c>
      <c r="F685" s="14">
        <v>0</v>
      </c>
      <c r="G685" s="129"/>
      <c r="H685" s="173"/>
      <c r="I685" s="179"/>
      <c r="J685" s="140"/>
    </row>
    <row r="686" spans="1:10" ht="15.6">
      <c r="A686" s="234" t="s">
        <v>260</v>
      </c>
      <c r="B686" s="157" t="s">
        <v>217</v>
      </c>
      <c r="C686" s="33"/>
      <c r="D686" s="15" t="s">
        <v>56</v>
      </c>
      <c r="E686" s="64">
        <f>E687+E689+E688</f>
        <v>0</v>
      </c>
      <c r="F686" s="64">
        <f t="shared" ref="F686" si="16">F687+F689+F688</f>
        <v>0</v>
      </c>
      <c r="G686" s="129"/>
      <c r="H686" s="144">
        <v>0</v>
      </c>
      <c r="I686" s="185">
        <v>0</v>
      </c>
      <c r="J686" s="138"/>
    </row>
    <row r="687" spans="1:10" ht="15.6">
      <c r="A687" s="169"/>
      <c r="B687" s="157"/>
      <c r="C687" s="33"/>
      <c r="D687" s="15" t="s">
        <v>22</v>
      </c>
      <c r="E687" s="64">
        <v>0</v>
      </c>
      <c r="F687" s="14">
        <v>0</v>
      </c>
      <c r="G687" s="129"/>
      <c r="H687" s="145"/>
      <c r="I687" s="186"/>
      <c r="J687" s="139"/>
    </row>
    <row r="688" spans="1:10" ht="15.6">
      <c r="A688" s="169"/>
      <c r="B688" s="157"/>
      <c r="C688" s="33"/>
      <c r="D688" s="15" t="s">
        <v>65</v>
      </c>
      <c r="E688" s="64">
        <v>0</v>
      </c>
      <c r="F688" s="14">
        <v>0</v>
      </c>
      <c r="G688" s="129"/>
      <c r="H688" s="145"/>
      <c r="I688" s="186"/>
      <c r="J688" s="139"/>
    </row>
    <row r="689" spans="1:10" ht="22.95" customHeight="1">
      <c r="A689" s="168"/>
      <c r="B689" s="157"/>
      <c r="C689" s="33"/>
      <c r="D689" s="15" t="s">
        <v>20</v>
      </c>
      <c r="E689" s="64">
        <v>0</v>
      </c>
      <c r="F689" s="14">
        <v>0</v>
      </c>
      <c r="G689" s="130"/>
      <c r="H689" s="146"/>
      <c r="I689" s="187"/>
      <c r="J689" s="140"/>
    </row>
    <row r="690" spans="1:10" ht="16.2">
      <c r="A690" s="194" t="s">
        <v>146</v>
      </c>
      <c r="B690" s="147" t="s">
        <v>62</v>
      </c>
      <c r="C690" s="151" t="s">
        <v>23</v>
      </c>
      <c r="D690" s="19" t="s">
        <v>56</v>
      </c>
      <c r="E690" s="13">
        <f>E691+E692</f>
        <v>9720.44</v>
      </c>
      <c r="F690" s="13">
        <f>F691+F692</f>
        <v>9692.7699999999986</v>
      </c>
      <c r="G690" s="131" t="s">
        <v>0</v>
      </c>
      <c r="H690" s="133" t="s">
        <v>0</v>
      </c>
      <c r="I690" s="133" t="s">
        <v>0</v>
      </c>
      <c r="J690" s="134"/>
    </row>
    <row r="691" spans="1:10" ht="41.4">
      <c r="A691" s="194"/>
      <c r="B691" s="147"/>
      <c r="C691" s="152"/>
      <c r="D691" s="1" t="s">
        <v>54</v>
      </c>
      <c r="E691" s="14">
        <f>E694+E700+E703+E697</f>
        <v>6152.24</v>
      </c>
      <c r="F691" s="14">
        <f>F694+F700+F703+F697</f>
        <v>6124.5699999999988</v>
      </c>
      <c r="G691" s="131"/>
      <c r="H691" s="131"/>
      <c r="I691" s="131"/>
      <c r="J691" s="135"/>
    </row>
    <row r="692" spans="1:10" ht="41.4">
      <c r="A692" s="194"/>
      <c r="B692" s="147"/>
      <c r="C692" s="152"/>
      <c r="D692" s="1" t="s">
        <v>52</v>
      </c>
      <c r="E692" s="14">
        <f>E695+E701+E704</f>
        <v>3568.2000000000003</v>
      </c>
      <c r="F692" s="14">
        <f>F695+F701+F704+F698</f>
        <v>3568.2000000000003</v>
      </c>
      <c r="G692" s="131"/>
      <c r="H692" s="131"/>
      <c r="I692" s="131"/>
      <c r="J692" s="135"/>
    </row>
    <row r="693" spans="1:10" ht="15.75" customHeight="1">
      <c r="A693" s="194"/>
      <c r="B693" s="157" t="s">
        <v>147</v>
      </c>
      <c r="C693" s="152"/>
      <c r="D693" s="15" t="s">
        <v>56</v>
      </c>
      <c r="E693" s="14">
        <f>E694+E695</f>
        <v>7717</v>
      </c>
      <c r="F693" s="14">
        <f>F694+F695</f>
        <v>7689.2699999999995</v>
      </c>
      <c r="G693" s="131"/>
      <c r="H693" s="131"/>
      <c r="I693" s="131"/>
      <c r="J693" s="135"/>
    </row>
    <row r="694" spans="1:10" ht="15.75" customHeight="1">
      <c r="A694" s="194"/>
      <c r="B694" s="157"/>
      <c r="C694" s="152"/>
      <c r="D694" s="15" t="s">
        <v>22</v>
      </c>
      <c r="E694" s="14">
        <f>E709+E721+E787</f>
        <v>4667.2</v>
      </c>
      <c r="F694" s="14">
        <f>F709+F721+F787</f>
        <v>4639.4699999999993</v>
      </c>
      <c r="G694" s="131"/>
      <c r="H694" s="131"/>
      <c r="I694" s="131"/>
      <c r="J694" s="135"/>
    </row>
    <row r="695" spans="1:10" ht="15.75" customHeight="1">
      <c r="A695" s="194"/>
      <c r="B695" s="157"/>
      <c r="C695" s="152"/>
      <c r="D695" s="15" t="s">
        <v>20</v>
      </c>
      <c r="E695" s="14">
        <f>E710+E722+E788</f>
        <v>3049.8</v>
      </c>
      <c r="F695" s="14">
        <f>F710+F722+F788</f>
        <v>3049.8</v>
      </c>
      <c r="G695" s="131"/>
      <c r="H695" s="131"/>
      <c r="I695" s="131"/>
      <c r="J695" s="135"/>
    </row>
    <row r="696" spans="1:10" ht="15.75" customHeight="1">
      <c r="A696" s="194"/>
      <c r="B696" s="157" t="s">
        <v>60</v>
      </c>
      <c r="C696" s="152"/>
      <c r="D696" s="15" t="s">
        <v>56</v>
      </c>
      <c r="E696" s="14">
        <f>E697+E698</f>
        <v>38.659999999999997</v>
      </c>
      <c r="F696" s="14">
        <f>F697+F698</f>
        <v>38.700000000000003</v>
      </c>
      <c r="G696" s="131"/>
      <c r="H696" s="131"/>
      <c r="I696" s="131"/>
      <c r="J696" s="135"/>
    </row>
    <row r="697" spans="1:10" ht="15.75" customHeight="1">
      <c r="A697" s="194"/>
      <c r="B697" s="157"/>
      <c r="C697" s="152"/>
      <c r="D697" s="15" t="s">
        <v>22</v>
      </c>
      <c r="E697" s="14">
        <f>E724</f>
        <v>38.659999999999997</v>
      </c>
      <c r="F697" s="14">
        <f>F724</f>
        <v>38.700000000000003</v>
      </c>
      <c r="G697" s="131"/>
      <c r="H697" s="131"/>
      <c r="I697" s="131"/>
      <c r="J697" s="135"/>
    </row>
    <row r="698" spans="1:10" ht="15.75" customHeight="1">
      <c r="A698" s="194"/>
      <c r="B698" s="157"/>
      <c r="C698" s="152"/>
      <c r="D698" s="15" t="s">
        <v>20</v>
      </c>
      <c r="E698" s="14">
        <v>0</v>
      </c>
      <c r="F698" s="14">
        <v>0</v>
      </c>
      <c r="G698" s="131"/>
      <c r="H698" s="131"/>
      <c r="I698" s="131"/>
      <c r="J698" s="135"/>
    </row>
    <row r="699" spans="1:10" ht="15.75" customHeight="1">
      <c r="A699" s="194"/>
      <c r="B699" s="157" t="s">
        <v>88</v>
      </c>
      <c r="C699" s="152"/>
      <c r="D699" s="15" t="s">
        <v>56</v>
      </c>
      <c r="E699" s="14">
        <f>E700+E701</f>
        <v>0</v>
      </c>
      <c r="F699" s="14">
        <f>F700+F701</f>
        <v>0</v>
      </c>
      <c r="G699" s="131"/>
      <c r="H699" s="131"/>
      <c r="I699" s="131"/>
      <c r="J699" s="135"/>
    </row>
    <row r="700" spans="1:10" ht="15.75" customHeight="1">
      <c r="A700" s="194"/>
      <c r="B700" s="157"/>
      <c r="C700" s="152"/>
      <c r="D700" s="15" t="s">
        <v>22</v>
      </c>
      <c r="E700" s="14">
        <f>E712+E727+E790</f>
        <v>0</v>
      </c>
      <c r="F700" s="14">
        <f>F712+F727+F790</f>
        <v>0</v>
      </c>
      <c r="G700" s="131"/>
      <c r="H700" s="131"/>
      <c r="I700" s="131"/>
      <c r="J700" s="135"/>
    </row>
    <row r="701" spans="1:10" ht="15.75" customHeight="1">
      <c r="A701" s="194"/>
      <c r="B701" s="157"/>
      <c r="C701" s="152"/>
      <c r="D701" s="15" t="s">
        <v>20</v>
      </c>
      <c r="E701" s="14">
        <f>E713+E728+E791</f>
        <v>0</v>
      </c>
      <c r="F701" s="14">
        <f>F713+F728+F791</f>
        <v>0</v>
      </c>
      <c r="G701" s="131"/>
      <c r="H701" s="131"/>
      <c r="I701" s="131"/>
      <c r="J701" s="135"/>
    </row>
    <row r="702" spans="1:10" ht="15.75" customHeight="1">
      <c r="A702" s="194"/>
      <c r="B702" s="157" t="s">
        <v>148</v>
      </c>
      <c r="C702" s="152"/>
      <c r="D702" s="15" t="s">
        <v>56</v>
      </c>
      <c r="E702" s="14">
        <f>E703+E704</f>
        <v>1964.7799999999997</v>
      </c>
      <c r="F702" s="14">
        <f>F703+F704</f>
        <v>1964.8000000000002</v>
      </c>
      <c r="G702" s="131"/>
      <c r="H702" s="131"/>
      <c r="I702" s="131"/>
      <c r="J702" s="135"/>
    </row>
    <row r="703" spans="1:10" ht="15.75" customHeight="1">
      <c r="A703" s="194"/>
      <c r="B703" s="157"/>
      <c r="C703" s="152"/>
      <c r="D703" s="15" t="s">
        <v>22</v>
      </c>
      <c r="E703" s="14">
        <f>E715+E730</f>
        <v>1446.3799999999999</v>
      </c>
      <c r="F703" s="14">
        <f>F715+F730</f>
        <v>1446.4</v>
      </c>
      <c r="G703" s="131"/>
      <c r="H703" s="131"/>
      <c r="I703" s="131"/>
      <c r="J703" s="135"/>
    </row>
    <row r="704" spans="1:10" ht="15.75" customHeight="1">
      <c r="A704" s="194"/>
      <c r="B704" s="157"/>
      <c r="C704" s="153"/>
      <c r="D704" s="15" t="s">
        <v>20</v>
      </c>
      <c r="E704" s="14">
        <f>E716+E731</f>
        <v>518.4</v>
      </c>
      <c r="F704" s="14">
        <f>F716+F731</f>
        <v>518.4</v>
      </c>
      <c r="G704" s="132"/>
      <c r="H704" s="132"/>
      <c r="I704" s="132"/>
      <c r="J704" s="136"/>
    </row>
    <row r="705" spans="1:10" s="3" customFormat="1" ht="15.75" customHeight="1">
      <c r="A705" s="194" t="s">
        <v>149</v>
      </c>
      <c r="B705" s="147" t="s">
        <v>62</v>
      </c>
      <c r="C705" s="151" t="s">
        <v>23</v>
      </c>
      <c r="D705" s="26" t="s">
        <v>56</v>
      </c>
      <c r="E705" s="17">
        <f>E706+E707</f>
        <v>731.9</v>
      </c>
      <c r="F705" s="17">
        <f>F706+F707</f>
        <v>731.9</v>
      </c>
      <c r="G705" s="128" t="s">
        <v>2</v>
      </c>
      <c r="H705" s="133">
        <v>13</v>
      </c>
      <c r="I705" s="133">
        <v>13</v>
      </c>
      <c r="J705" s="141"/>
    </row>
    <row r="706" spans="1:10" ht="15.75" customHeight="1">
      <c r="A706" s="194"/>
      <c r="B706" s="147"/>
      <c r="C706" s="152"/>
      <c r="D706" s="15" t="s">
        <v>22</v>
      </c>
      <c r="E706" s="14">
        <f>E709+E712+E715</f>
        <v>731.9</v>
      </c>
      <c r="F706" s="14">
        <f>F709+F712+F715</f>
        <v>731.9</v>
      </c>
      <c r="G706" s="129"/>
      <c r="H706" s="131"/>
      <c r="I706" s="131"/>
      <c r="J706" s="142"/>
    </row>
    <row r="707" spans="1:10" ht="15.75" customHeight="1">
      <c r="A707" s="194"/>
      <c r="B707" s="147"/>
      <c r="C707" s="152"/>
      <c r="D707" s="15" t="s">
        <v>20</v>
      </c>
      <c r="E707" s="14">
        <f>E710+E713+E716</f>
        <v>0</v>
      </c>
      <c r="F707" s="14">
        <f>F710+F713+F716</f>
        <v>0</v>
      </c>
      <c r="G707" s="129"/>
      <c r="H707" s="131"/>
      <c r="I707" s="131"/>
      <c r="J707" s="142"/>
    </row>
    <row r="708" spans="1:10" ht="15.75" customHeight="1">
      <c r="A708" s="194"/>
      <c r="B708" s="157" t="s">
        <v>147</v>
      </c>
      <c r="C708" s="152"/>
      <c r="D708" s="15" t="s">
        <v>56</v>
      </c>
      <c r="E708" s="14">
        <f>E709+E710</f>
        <v>731.9</v>
      </c>
      <c r="F708" s="14">
        <f>F709+F710</f>
        <v>731.9</v>
      </c>
      <c r="G708" s="129"/>
      <c r="H708" s="131"/>
      <c r="I708" s="131"/>
      <c r="J708" s="142"/>
    </row>
    <row r="709" spans="1:10" ht="15.75" customHeight="1">
      <c r="A709" s="194"/>
      <c r="B709" s="157"/>
      <c r="C709" s="152"/>
      <c r="D709" s="15" t="s">
        <v>22</v>
      </c>
      <c r="E709" s="14">
        <v>731.9</v>
      </c>
      <c r="F709" s="14">
        <v>731.9</v>
      </c>
      <c r="G709" s="129"/>
      <c r="H709" s="131"/>
      <c r="I709" s="131"/>
      <c r="J709" s="142"/>
    </row>
    <row r="710" spans="1:10" ht="15.75" customHeight="1">
      <c r="A710" s="194"/>
      <c r="B710" s="157"/>
      <c r="C710" s="152"/>
      <c r="D710" s="15" t="s">
        <v>20</v>
      </c>
      <c r="E710" s="14">
        <v>0</v>
      </c>
      <c r="F710" s="14">
        <v>0</v>
      </c>
      <c r="G710" s="129"/>
      <c r="H710" s="131"/>
      <c r="I710" s="131"/>
      <c r="J710" s="142"/>
    </row>
    <row r="711" spans="1:10" ht="15.75" customHeight="1">
      <c r="A711" s="194"/>
      <c r="B711" s="157" t="s">
        <v>88</v>
      </c>
      <c r="C711" s="152"/>
      <c r="D711" s="15" t="s">
        <v>56</v>
      </c>
      <c r="E711" s="14">
        <f>E712+E713</f>
        <v>0</v>
      </c>
      <c r="F711" s="14">
        <f>F712+F713</f>
        <v>0</v>
      </c>
      <c r="G711" s="129"/>
      <c r="H711" s="131"/>
      <c r="I711" s="131"/>
      <c r="J711" s="142"/>
    </row>
    <row r="712" spans="1:10" ht="15.75" customHeight="1">
      <c r="A712" s="194"/>
      <c r="B712" s="157"/>
      <c r="C712" s="152"/>
      <c r="D712" s="15" t="s">
        <v>22</v>
      </c>
      <c r="E712" s="14">
        <v>0</v>
      </c>
      <c r="F712" s="14">
        <v>0</v>
      </c>
      <c r="G712" s="129"/>
      <c r="H712" s="131"/>
      <c r="I712" s="131"/>
      <c r="J712" s="142"/>
    </row>
    <row r="713" spans="1:10" ht="15.75" customHeight="1">
      <c r="A713" s="194"/>
      <c r="B713" s="157"/>
      <c r="C713" s="152"/>
      <c r="D713" s="15" t="s">
        <v>20</v>
      </c>
      <c r="E713" s="14">
        <v>0</v>
      </c>
      <c r="F713" s="14">
        <v>0</v>
      </c>
      <c r="G713" s="129"/>
      <c r="H713" s="131"/>
      <c r="I713" s="131"/>
      <c r="J713" s="142"/>
    </row>
    <row r="714" spans="1:10" ht="15.75" customHeight="1">
      <c r="A714" s="194"/>
      <c r="B714" s="157" t="s">
        <v>148</v>
      </c>
      <c r="C714" s="152"/>
      <c r="D714" s="15" t="s">
        <v>56</v>
      </c>
      <c r="E714" s="14">
        <f>E715+E716</f>
        <v>0</v>
      </c>
      <c r="F714" s="14">
        <f>F715+F716</f>
        <v>0</v>
      </c>
      <c r="G714" s="129"/>
      <c r="H714" s="131"/>
      <c r="I714" s="131"/>
      <c r="J714" s="142"/>
    </row>
    <row r="715" spans="1:10" ht="15.75" customHeight="1">
      <c r="A715" s="194"/>
      <c r="B715" s="157"/>
      <c r="C715" s="152"/>
      <c r="D715" s="15" t="s">
        <v>22</v>
      </c>
      <c r="E715" s="14">
        <v>0</v>
      </c>
      <c r="F715" s="14">
        <v>0</v>
      </c>
      <c r="G715" s="129"/>
      <c r="H715" s="131"/>
      <c r="I715" s="131"/>
      <c r="J715" s="142"/>
    </row>
    <row r="716" spans="1:10" ht="15.75" customHeight="1">
      <c r="A716" s="194"/>
      <c r="B716" s="157"/>
      <c r="C716" s="153"/>
      <c r="D716" s="15" t="s">
        <v>20</v>
      </c>
      <c r="E716" s="14">
        <v>0</v>
      </c>
      <c r="F716" s="14">
        <v>0</v>
      </c>
      <c r="G716" s="130"/>
      <c r="H716" s="132"/>
      <c r="I716" s="132"/>
      <c r="J716" s="143"/>
    </row>
    <row r="717" spans="1:10" ht="15.75" customHeight="1">
      <c r="A717" s="194" t="s">
        <v>150</v>
      </c>
      <c r="B717" s="147" t="s">
        <v>62</v>
      </c>
      <c r="C717" s="151" t="s">
        <v>23</v>
      </c>
      <c r="D717" s="15" t="s">
        <v>56</v>
      </c>
      <c r="E717" s="17">
        <f>E718+E719</f>
        <v>8701.34</v>
      </c>
      <c r="F717" s="17">
        <f>F718+F719</f>
        <v>8673.67</v>
      </c>
      <c r="G717" s="133" t="s">
        <v>0</v>
      </c>
      <c r="H717" s="133" t="s">
        <v>0</v>
      </c>
      <c r="I717" s="133" t="s">
        <v>0</v>
      </c>
      <c r="J717" s="134"/>
    </row>
    <row r="718" spans="1:10" ht="15.75" customHeight="1">
      <c r="A718" s="194"/>
      <c r="B718" s="147"/>
      <c r="C718" s="152"/>
      <c r="D718" s="15" t="s">
        <v>22</v>
      </c>
      <c r="E718" s="14">
        <f>E721+E727+E730+E724</f>
        <v>5133.1400000000003</v>
      </c>
      <c r="F718" s="14">
        <f>F721+F727+F730+F724</f>
        <v>5105.47</v>
      </c>
      <c r="G718" s="131"/>
      <c r="H718" s="131"/>
      <c r="I718" s="131"/>
      <c r="J718" s="135"/>
    </row>
    <row r="719" spans="1:10" ht="15.75" customHeight="1">
      <c r="A719" s="194"/>
      <c r="B719" s="147"/>
      <c r="C719" s="152"/>
      <c r="D719" s="15" t="s">
        <v>20</v>
      </c>
      <c r="E719" s="14">
        <f>E722+E728+E731</f>
        <v>3568.2000000000003</v>
      </c>
      <c r="F719" s="14">
        <f>F722+F728+F731</f>
        <v>3568.2000000000003</v>
      </c>
      <c r="G719" s="131"/>
      <c r="H719" s="131"/>
      <c r="I719" s="131"/>
      <c r="J719" s="135"/>
    </row>
    <row r="720" spans="1:10" ht="15.75" customHeight="1">
      <c r="A720" s="194"/>
      <c r="B720" s="157" t="s">
        <v>147</v>
      </c>
      <c r="C720" s="152"/>
      <c r="D720" s="15" t="s">
        <v>56</v>
      </c>
      <c r="E720" s="14">
        <f>E721+E722</f>
        <v>6697.9000000000005</v>
      </c>
      <c r="F720" s="14">
        <f>F721+F722</f>
        <v>6670.17</v>
      </c>
      <c r="G720" s="131"/>
      <c r="H720" s="131"/>
      <c r="I720" s="131"/>
      <c r="J720" s="135"/>
    </row>
    <row r="721" spans="1:10" ht="15.75" customHeight="1">
      <c r="A721" s="194"/>
      <c r="B721" s="157"/>
      <c r="C721" s="152"/>
      <c r="D721" s="15" t="s">
        <v>22</v>
      </c>
      <c r="E721" s="14">
        <f>E736+E748+E760+E772</f>
        <v>3648.1000000000004</v>
      </c>
      <c r="F721" s="14">
        <f>F736+F748+F760+F772</f>
        <v>3620.37</v>
      </c>
      <c r="G721" s="131"/>
      <c r="H721" s="131"/>
      <c r="I721" s="131"/>
      <c r="J721" s="135"/>
    </row>
    <row r="722" spans="1:10" ht="15.75" customHeight="1">
      <c r="A722" s="194"/>
      <c r="B722" s="157"/>
      <c r="C722" s="152"/>
      <c r="D722" s="15" t="s">
        <v>20</v>
      </c>
      <c r="E722" s="14">
        <f>E737+E749+E761+E773</f>
        <v>3049.8</v>
      </c>
      <c r="F722" s="14">
        <f>F737+F749+F761+F773</f>
        <v>3049.8</v>
      </c>
      <c r="G722" s="131"/>
      <c r="H722" s="131"/>
      <c r="I722" s="131"/>
      <c r="J722" s="135"/>
    </row>
    <row r="723" spans="1:10" ht="15.75" customHeight="1">
      <c r="A723" s="194"/>
      <c r="B723" s="157" t="s">
        <v>60</v>
      </c>
      <c r="C723" s="152"/>
      <c r="D723" s="15" t="s">
        <v>56</v>
      </c>
      <c r="E723" s="14">
        <f>E724+E725</f>
        <v>38.659999999999997</v>
      </c>
      <c r="F723" s="14">
        <f>F724+F725</f>
        <v>38.700000000000003</v>
      </c>
      <c r="G723" s="131"/>
      <c r="H723" s="131"/>
      <c r="I723" s="131"/>
      <c r="J723" s="135"/>
    </row>
    <row r="724" spans="1:10" ht="15.75" customHeight="1">
      <c r="A724" s="194"/>
      <c r="B724" s="157"/>
      <c r="C724" s="152"/>
      <c r="D724" s="15" t="s">
        <v>22</v>
      </c>
      <c r="E724" s="14">
        <f>E775</f>
        <v>38.659999999999997</v>
      </c>
      <c r="F724" s="14">
        <f>F775</f>
        <v>38.700000000000003</v>
      </c>
      <c r="G724" s="131"/>
      <c r="H724" s="131"/>
      <c r="I724" s="131"/>
      <c r="J724" s="135"/>
    </row>
    <row r="725" spans="1:10" ht="15.75" customHeight="1">
      <c r="A725" s="194"/>
      <c r="B725" s="157"/>
      <c r="C725" s="152"/>
      <c r="D725" s="15" t="s">
        <v>20</v>
      </c>
      <c r="E725" s="14">
        <v>0</v>
      </c>
      <c r="F725" s="14">
        <f>F740+F752+F764+F779</f>
        <v>0</v>
      </c>
      <c r="G725" s="131"/>
      <c r="H725" s="131"/>
      <c r="I725" s="131"/>
      <c r="J725" s="135"/>
    </row>
    <row r="726" spans="1:10" ht="15.75" customHeight="1">
      <c r="A726" s="194"/>
      <c r="B726" s="157" t="s">
        <v>88</v>
      </c>
      <c r="C726" s="152"/>
      <c r="D726" s="15" t="s">
        <v>56</v>
      </c>
      <c r="E726" s="14">
        <f>E727+E728</f>
        <v>0</v>
      </c>
      <c r="F726" s="14">
        <f>F727+F728</f>
        <v>0</v>
      </c>
      <c r="G726" s="131"/>
      <c r="H726" s="131"/>
      <c r="I726" s="131"/>
      <c r="J726" s="135"/>
    </row>
    <row r="727" spans="1:10" ht="15.75" customHeight="1">
      <c r="A727" s="194"/>
      <c r="B727" s="157"/>
      <c r="C727" s="152"/>
      <c r="D727" s="15" t="s">
        <v>22</v>
      </c>
      <c r="E727" s="14">
        <f>E739+E763</f>
        <v>0</v>
      </c>
      <c r="F727" s="14">
        <f>F739+F763</f>
        <v>0</v>
      </c>
      <c r="G727" s="131"/>
      <c r="H727" s="131"/>
      <c r="I727" s="131"/>
      <c r="J727" s="135"/>
    </row>
    <row r="728" spans="1:10" ht="15.75" customHeight="1">
      <c r="A728" s="194"/>
      <c r="B728" s="157"/>
      <c r="C728" s="152"/>
      <c r="D728" s="15" t="s">
        <v>20</v>
      </c>
      <c r="E728" s="14">
        <f>E740+E764</f>
        <v>0</v>
      </c>
      <c r="F728" s="14">
        <f>F740+F764</f>
        <v>0</v>
      </c>
      <c r="G728" s="131"/>
      <c r="H728" s="131"/>
      <c r="I728" s="131"/>
      <c r="J728" s="135"/>
    </row>
    <row r="729" spans="1:10" ht="15.75" customHeight="1">
      <c r="A729" s="194"/>
      <c r="B729" s="157" t="s">
        <v>148</v>
      </c>
      <c r="C729" s="152"/>
      <c r="D729" s="15" t="s">
        <v>56</v>
      </c>
      <c r="E729" s="14">
        <f>E730+E731</f>
        <v>1964.7799999999997</v>
      </c>
      <c r="F729" s="14">
        <f>F730+F731</f>
        <v>1964.8000000000002</v>
      </c>
      <c r="G729" s="131"/>
      <c r="H729" s="131"/>
      <c r="I729" s="131"/>
      <c r="J729" s="135"/>
    </row>
    <row r="730" spans="1:10" ht="15.75" customHeight="1">
      <c r="A730" s="194"/>
      <c r="B730" s="157"/>
      <c r="C730" s="152"/>
      <c r="D730" s="15" t="s">
        <v>22</v>
      </c>
      <c r="E730" s="14">
        <f>E742+E754+E766+E781</f>
        <v>1446.3799999999999</v>
      </c>
      <c r="F730" s="14">
        <f>F742+F754+F766+F781</f>
        <v>1446.4</v>
      </c>
      <c r="G730" s="131"/>
      <c r="H730" s="131"/>
      <c r="I730" s="131"/>
      <c r="J730" s="135"/>
    </row>
    <row r="731" spans="1:10" ht="15.75" customHeight="1">
      <c r="A731" s="194"/>
      <c r="B731" s="157"/>
      <c r="C731" s="153"/>
      <c r="D731" s="15" t="s">
        <v>20</v>
      </c>
      <c r="E731" s="14">
        <f>E743+E755+E767+E782</f>
        <v>518.4</v>
      </c>
      <c r="F731" s="14">
        <f>F743+F755+F767+F782</f>
        <v>518.4</v>
      </c>
      <c r="G731" s="132"/>
      <c r="H731" s="132"/>
      <c r="I731" s="132"/>
      <c r="J731" s="136"/>
    </row>
    <row r="732" spans="1:10" ht="15.75" customHeight="1">
      <c r="A732" s="158" t="s">
        <v>151</v>
      </c>
      <c r="B732" s="147" t="s">
        <v>62</v>
      </c>
      <c r="C732" s="151" t="s">
        <v>23</v>
      </c>
      <c r="D732" s="15" t="s">
        <v>56</v>
      </c>
      <c r="E732" s="17">
        <f>E733+E734</f>
        <v>5074.2000000000007</v>
      </c>
      <c r="F732" s="17">
        <f>F733+F734</f>
        <v>5046.47</v>
      </c>
      <c r="G732" s="128" t="s">
        <v>163</v>
      </c>
      <c r="H732" s="133">
        <v>1170</v>
      </c>
      <c r="I732" s="133">
        <v>1170</v>
      </c>
      <c r="J732" s="137" t="s">
        <v>386</v>
      </c>
    </row>
    <row r="733" spans="1:10" ht="15.75" customHeight="1">
      <c r="A733" s="158"/>
      <c r="B733" s="147"/>
      <c r="C733" s="152"/>
      <c r="D733" s="15" t="s">
        <v>22</v>
      </c>
      <c r="E733" s="14">
        <f>E736+E739+E742</f>
        <v>1506</v>
      </c>
      <c r="F733" s="14">
        <f>F736+F739+F742</f>
        <v>1478.27</v>
      </c>
      <c r="G733" s="129"/>
      <c r="H733" s="131"/>
      <c r="I733" s="131"/>
      <c r="J733" s="137"/>
    </row>
    <row r="734" spans="1:10" ht="15.75" customHeight="1">
      <c r="A734" s="158"/>
      <c r="B734" s="147"/>
      <c r="C734" s="152"/>
      <c r="D734" s="15" t="s">
        <v>20</v>
      </c>
      <c r="E734" s="14">
        <f>E737+E740+E743</f>
        <v>3568.2000000000003</v>
      </c>
      <c r="F734" s="14">
        <f>F737+F740+F743</f>
        <v>3568.2000000000003</v>
      </c>
      <c r="G734" s="129"/>
      <c r="H734" s="131"/>
      <c r="I734" s="131"/>
      <c r="J734" s="137"/>
    </row>
    <row r="735" spans="1:10" ht="15.75" customHeight="1">
      <c r="A735" s="158"/>
      <c r="B735" s="157" t="s">
        <v>147</v>
      </c>
      <c r="C735" s="152"/>
      <c r="D735" s="15" t="s">
        <v>56</v>
      </c>
      <c r="E735" s="14">
        <f>E736+E737</f>
        <v>4337.1000000000004</v>
      </c>
      <c r="F735" s="14">
        <f>F736+F737</f>
        <v>4309.37</v>
      </c>
      <c r="G735" s="129"/>
      <c r="H735" s="131"/>
      <c r="I735" s="131"/>
      <c r="J735" s="137"/>
    </row>
    <row r="736" spans="1:10" ht="15.75" customHeight="1">
      <c r="A736" s="158"/>
      <c r="B736" s="157"/>
      <c r="C736" s="152"/>
      <c r="D736" s="15" t="s">
        <v>22</v>
      </c>
      <c r="E736" s="14">
        <v>1287.3</v>
      </c>
      <c r="F736" s="14">
        <f>1287.3-27.73</f>
        <v>1259.57</v>
      </c>
      <c r="G736" s="129"/>
      <c r="H736" s="131"/>
      <c r="I736" s="131"/>
      <c r="J736" s="137"/>
    </row>
    <row r="737" spans="1:10" ht="15.75" customHeight="1">
      <c r="A737" s="158"/>
      <c r="B737" s="157"/>
      <c r="C737" s="152"/>
      <c r="D737" s="15" t="s">
        <v>20</v>
      </c>
      <c r="E737" s="14">
        <v>3049.8</v>
      </c>
      <c r="F737" s="14">
        <v>3049.8</v>
      </c>
      <c r="G737" s="129"/>
      <c r="H737" s="131"/>
      <c r="I737" s="131"/>
      <c r="J737" s="137"/>
    </row>
    <row r="738" spans="1:10" ht="15.75" customHeight="1">
      <c r="A738" s="158"/>
      <c r="B738" s="157" t="s">
        <v>88</v>
      </c>
      <c r="C738" s="152"/>
      <c r="D738" s="15" t="s">
        <v>56</v>
      </c>
      <c r="E738" s="14">
        <f>E739+E740</f>
        <v>0</v>
      </c>
      <c r="F738" s="14">
        <f>F739+F740</f>
        <v>0</v>
      </c>
      <c r="G738" s="129"/>
      <c r="H738" s="131"/>
      <c r="I738" s="131"/>
      <c r="J738" s="137"/>
    </row>
    <row r="739" spans="1:10" ht="15.75" customHeight="1">
      <c r="A739" s="158"/>
      <c r="B739" s="157"/>
      <c r="C739" s="152"/>
      <c r="D739" s="15" t="s">
        <v>22</v>
      </c>
      <c r="E739" s="14">
        <v>0</v>
      </c>
      <c r="F739" s="14">
        <v>0</v>
      </c>
      <c r="G739" s="129"/>
      <c r="H739" s="131"/>
      <c r="I739" s="131"/>
      <c r="J739" s="137"/>
    </row>
    <row r="740" spans="1:10" ht="15.75" customHeight="1">
      <c r="A740" s="158"/>
      <c r="B740" s="157"/>
      <c r="C740" s="152"/>
      <c r="D740" s="15" t="s">
        <v>20</v>
      </c>
      <c r="E740" s="14">
        <v>0</v>
      </c>
      <c r="F740" s="14">
        <v>0</v>
      </c>
      <c r="G740" s="129"/>
      <c r="H740" s="131"/>
      <c r="I740" s="131"/>
      <c r="J740" s="137"/>
    </row>
    <row r="741" spans="1:10" ht="15.75" customHeight="1">
      <c r="A741" s="158"/>
      <c r="B741" s="157" t="s">
        <v>148</v>
      </c>
      <c r="C741" s="152"/>
      <c r="D741" s="15" t="s">
        <v>56</v>
      </c>
      <c r="E741" s="14">
        <f>E742+E743</f>
        <v>737.09999999999991</v>
      </c>
      <c r="F741" s="14">
        <f>F742+F743</f>
        <v>737.09999999999991</v>
      </c>
      <c r="G741" s="129"/>
      <c r="H741" s="131"/>
      <c r="I741" s="131"/>
      <c r="J741" s="137"/>
    </row>
    <row r="742" spans="1:10" ht="15.75" customHeight="1">
      <c r="A742" s="158"/>
      <c r="B742" s="157"/>
      <c r="C742" s="152"/>
      <c r="D742" s="15" t="s">
        <v>22</v>
      </c>
      <c r="E742" s="14">
        <v>218.7</v>
      </c>
      <c r="F742" s="14">
        <v>218.7</v>
      </c>
      <c r="G742" s="129"/>
      <c r="H742" s="131"/>
      <c r="I742" s="131"/>
      <c r="J742" s="137"/>
    </row>
    <row r="743" spans="1:10" ht="15.75" customHeight="1">
      <c r="A743" s="158"/>
      <c r="B743" s="157"/>
      <c r="C743" s="153"/>
      <c r="D743" s="15" t="s">
        <v>20</v>
      </c>
      <c r="E743" s="14">
        <v>518.4</v>
      </c>
      <c r="F743" s="14">
        <v>518.4</v>
      </c>
      <c r="G743" s="129"/>
      <c r="H743" s="132"/>
      <c r="I743" s="132"/>
      <c r="J743" s="137"/>
    </row>
    <row r="744" spans="1:10" ht="15.75" customHeight="1">
      <c r="A744" s="158" t="s">
        <v>152</v>
      </c>
      <c r="B744" s="147" t="s">
        <v>62</v>
      </c>
      <c r="C744" s="151" t="s">
        <v>23</v>
      </c>
      <c r="D744" s="15" t="s">
        <v>56</v>
      </c>
      <c r="E744" s="17">
        <f>E745+E746</f>
        <v>375.2</v>
      </c>
      <c r="F744" s="17">
        <f>F745+F746</f>
        <v>375.2</v>
      </c>
      <c r="G744" s="129"/>
      <c r="H744" s="133">
        <v>35</v>
      </c>
      <c r="I744" s="133">
        <v>35</v>
      </c>
      <c r="J744" s="128"/>
    </row>
    <row r="745" spans="1:10" ht="15.75" customHeight="1">
      <c r="A745" s="158"/>
      <c r="B745" s="147"/>
      <c r="C745" s="152"/>
      <c r="D745" s="15" t="s">
        <v>22</v>
      </c>
      <c r="E745" s="14">
        <f>E748+E751+E754</f>
        <v>375.2</v>
      </c>
      <c r="F745" s="14">
        <f>F748+F751+F754</f>
        <v>375.2</v>
      </c>
      <c r="G745" s="129"/>
      <c r="H745" s="131"/>
      <c r="I745" s="131"/>
      <c r="J745" s="129"/>
    </row>
    <row r="746" spans="1:10" ht="15.75" customHeight="1">
      <c r="A746" s="158"/>
      <c r="B746" s="147"/>
      <c r="C746" s="152"/>
      <c r="D746" s="15" t="s">
        <v>20</v>
      </c>
      <c r="E746" s="14">
        <f>E749+E752+E755</f>
        <v>0</v>
      </c>
      <c r="F746" s="14">
        <f>F749+F752+F755</f>
        <v>0</v>
      </c>
      <c r="G746" s="129"/>
      <c r="H746" s="131"/>
      <c r="I746" s="131"/>
      <c r="J746" s="129"/>
    </row>
    <row r="747" spans="1:10" ht="15.75" customHeight="1">
      <c r="A747" s="158"/>
      <c r="B747" s="157" t="s">
        <v>147</v>
      </c>
      <c r="C747" s="152"/>
      <c r="D747" s="15" t="s">
        <v>56</v>
      </c>
      <c r="E747" s="14">
        <f>E748+E749</f>
        <v>0</v>
      </c>
      <c r="F747" s="14">
        <f>F748+F749</f>
        <v>0</v>
      </c>
      <c r="G747" s="129"/>
      <c r="H747" s="131"/>
      <c r="I747" s="131"/>
      <c r="J747" s="129"/>
    </row>
    <row r="748" spans="1:10" ht="15.75" customHeight="1">
      <c r="A748" s="158"/>
      <c r="B748" s="157"/>
      <c r="C748" s="152"/>
      <c r="D748" s="15" t="s">
        <v>22</v>
      </c>
      <c r="E748" s="14">
        <v>0</v>
      </c>
      <c r="F748" s="14">
        <v>0</v>
      </c>
      <c r="G748" s="129"/>
      <c r="H748" s="131"/>
      <c r="I748" s="131"/>
      <c r="J748" s="129"/>
    </row>
    <row r="749" spans="1:10" ht="15.75" customHeight="1">
      <c r="A749" s="158"/>
      <c r="B749" s="157"/>
      <c r="C749" s="152"/>
      <c r="D749" s="15" t="s">
        <v>20</v>
      </c>
      <c r="E749" s="14">
        <v>0</v>
      </c>
      <c r="F749" s="14">
        <v>0</v>
      </c>
      <c r="G749" s="129"/>
      <c r="H749" s="131"/>
      <c r="I749" s="131"/>
      <c r="J749" s="129"/>
    </row>
    <row r="750" spans="1:10" ht="15.75" customHeight="1">
      <c r="A750" s="158"/>
      <c r="B750" s="157" t="s">
        <v>88</v>
      </c>
      <c r="C750" s="152"/>
      <c r="D750" s="15" t="s">
        <v>56</v>
      </c>
      <c r="E750" s="14">
        <f>E751+E752</f>
        <v>0</v>
      </c>
      <c r="F750" s="14">
        <f>F751+F752</f>
        <v>0</v>
      </c>
      <c r="G750" s="129"/>
      <c r="H750" s="131"/>
      <c r="I750" s="131"/>
      <c r="J750" s="129"/>
    </row>
    <row r="751" spans="1:10" ht="15.75" customHeight="1">
      <c r="A751" s="158"/>
      <c r="B751" s="157"/>
      <c r="C751" s="152"/>
      <c r="D751" s="15" t="s">
        <v>22</v>
      </c>
      <c r="E751" s="14">
        <v>0</v>
      </c>
      <c r="F751" s="14">
        <v>0</v>
      </c>
      <c r="G751" s="129"/>
      <c r="H751" s="131"/>
      <c r="I751" s="131"/>
      <c r="J751" s="129"/>
    </row>
    <row r="752" spans="1:10" ht="15.75" customHeight="1">
      <c r="A752" s="158"/>
      <c r="B752" s="157"/>
      <c r="C752" s="152"/>
      <c r="D752" s="15" t="s">
        <v>20</v>
      </c>
      <c r="E752" s="14">
        <v>0</v>
      </c>
      <c r="F752" s="14">
        <v>0</v>
      </c>
      <c r="G752" s="129"/>
      <c r="H752" s="131"/>
      <c r="I752" s="131"/>
      <c r="J752" s="129"/>
    </row>
    <row r="753" spans="1:10" ht="15.75" customHeight="1">
      <c r="A753" s="158"/>
      <c r="B753" s="157" t="s">
        <v>148</v>
      </c>
      <c r="C753" s="152"/>
      <c r="D753" s="15" t="s">
        <v>56</v>
      </c>
      <c r="E753" s="14">
        <f>E754+E755</f>
        <v>375.2</v>
      </c>
      <c r="F753" s="14">
        <f>F754+F755</f>
        <v>375.2</v>
      </c>
      <c r="G753" s="129"/>
      <c r="H753" s="131"/>
      <c r="I753" s="131"/>
      <c r="J753" s="129"/>
    </row>
    <row r="754" spans="1:10" ht="15.75" customHeight="1">
      <c r="A754" s="158"/>
      <c r="B754" s="157"/>
      <c r="C754" s="152"/>
      <c r="D754" s="15" t="s">
        <v>22</v>
      </c>
      <c r="E754" s="14">
        <v>375.2</v>
      </c>
      <c r="F754" s="14">
        <v>375.2</v>
      </c>
      <c r="G754" s="129"/>
      <c r="H754" s="131"/>
      <c r="I754" s="131"/>
      <c r="J754" s="129"/>
    </row>
    <row r="755" spans="1:10" ht="15.75" customHeight="1">
      <c r="A755" s="158"/>
      <c r="B755" s="157"/>
      <c r="C755" s="153"/>
      <c r="D755" s="15" t="s">
        <v>20</v>
      </c>
      <c r="E755" s="14">
        <v>0</v>
      </c>
      <c r="F755" s="14">
        <v>0</v>
      </c>
      <c r="G755" s="129"/>
      <c r="H755" s="132"/>
      <c r="I755" s="132"/>
      <c r="J755" s="129"/>
    </row>
    <row r="756" spans="1:10" ht="15.75" customHeight="1">
      <c r="A756" s="158" t="s">
        <v>153</v>
      </c>
      <c r="B756" s="147" t="s">
        <v>62</v>
      </c>
      <c r="C756" s="151" t="s">
        <v>23</v>
      </c>
      <c r="D756" s="15" t="s">
        <v>56</v>
      </c>
      <c r="E756" s="17">
        <f>E757+E758</f>
        <v>2930.7000000000003</v>
      </c>
      <c r="F756" s="17">
        <f>F757+F758</f>
        <v>2930.7000000000003</v>
      </c>
      <c r="G756" s="129"/>
      <c r="H756" s="133">
        <v>267</v>
      </c>
      <c r="I756" s="133">
        <v>267</v>
      </c>
      <c r="J756" s="128"/>
    </row>
    <row r="757" spans="1:10" ht="15.75" customHeight="1">
      <c r="A757" s="158"/>
      <c r="B757" s="147"/>
      <c r="C757" s="152"/>
      <c r="D757" s="15" t="s">
        <v>22</v>
      </c>
      <c r="E757" s="14">
        <f>E760+E763+E766</f>
        <v>2930.7000000000003</v>
      </c>
      <c r="F757" s="14">
        <f>F760+F763+F766</f>
        <v>2930.7000000000003</v>
      </c>
      <c r="G757" s="129"/>
      <c r="H757" s="131"/>
      <c r="I757" s="131"/>
      <c r="J757" s="129"/>
    </row>
    <row r="758" spans="1:10" ht="15.75" customHeight="1">
      <c r="A758" s="158"/>
      <c r="B758" s="147"/>
      <c r="C758" s="152"/>
      <c r="D758" s="15" t="s">
        <v>20</v>
      </c>
      <c r="E758" s="14">
        <f>E761+E764+E767</f>
        <v>0</v>
      </c>
      <c r="F758" s="14">
        <f>F761+F764+F767</f>
        <v>0</v>
      </c>
      <c r="G758" s="129"/>
      <c r="H758" s="131"/>
      <c r="I758" s="131"/>
      <c r="J758" s="129"/>
    </row>
    <row r="759" spans="1:10" ht="15.75" customHeight="1">
      <c r="A759" s="158"/>
      <c r="B759" s="157" t="s">
        <v>147</v>
      </c>
      <c r="C759" s="152"/>
      <c r="D759" s="15" t="s">
        <v>56</v>
      </c>
      <c r="E759" s="14">
        <f>E760+E761</f>
        <v>2360.8000000000002</v>
      </c>
      <c r="F759" s="14">
        <f>F760+F761</f>
        <v>2360.8000000000002</v>
      </c>
      <c r="G759" s="129"/>
      <c r="H759" s="131"/>
      <c r="I759" s="131"/>
      <c r="J759" s="129"/>
    </row>
    <row r="760" spans="1:10" ht="15.75" customHeight="1">
      <c r="A760" s="158"/>
      <c r="B760" s="157"/>
      <c r="C760" s="152"/>
      <c r="D760" s="15" t="s">
        <v>22</v>
      </c>
      <c r="E760" s="14">
        <v>2360.8000000000002</v>
      </c>
      <c r="F760" s="14">
        <v>2360.8000000000002</v>
      </c>
      <c r="G760" s="129"/>
      <c r="H760" s="131"/>
      <c r="I760" s="131"/>
      <c r="J760" s="129"/>
    </row>
    <row r="761" spans="1:10" ht="15.75" customHeight="1">
      <c r="A761" s="158"/>
      <c r="B761" s="157"/>
      <c r="C761" s="152"/>
      <c r="D761" s="15" t="s">
        <v>20</v>
      </c>
      <c r="E761" s="14">
        <v>0</v>
      </c>
      <c r="F761" s="14">
        <v>0</v>
      </c>
      <c r="G761" s="129"/>
      <c r="H761" s="131"/>
      <c r="I761" s="131"/>
      <c r="J761" s="129"/>
    </row>
    <row r="762" spans="1:10" ht="15.75" customHeight="1">
      <c r="A762" s="158"/>
      <c r="B762" s="157" t="s">
        <v>88</v>
      </c>
      <c r="C762" s="152"/>
      <c r="D762" s="15" t="s">
        <v>56</v>
      </c>
      <c r="E762" s="14">
        <f>E763+E764</f>
        <v>0</v>
      </c>
      <c r="F762" s="14">
        <f>F763+F764</f>
        <v>0</v>
      </c>
      <c r="G762" s="129"/>
      <c r="H762" s="131"/>
      <c r="I762" s="131"/>
      <c r="J762" s="129"/>
    </row>
    <row r="763" spans="1:10" ht="15.75" customHeight="1">
      <c r="A763" s="158"/>
      <c r="B763" s="157"/>
      <c r="C763" s="152"/>
      <c r="D763" s="15" t="s">
        <v>22</v>
      </c>
      <c r="E763" s="14">
        <v>0</v>
      </c>
      <c r="F763" s="14">
        <v>0</v>
      </c>
      <c r="G763" s="129"/>
      <c r="H763" s="131"/>
      <c r="I763" s="131"/>
      <c r="J763" s="129"/>
    </row>
    <row r="764" spans="1:10" ht="15.75" customHeight="1">
      <c r="A764" s="158"/>
      <c r="B764" s="157"/>
      <c r="C764" s="152"/>
      <c r="D764" s="15" t="s">
        <v>20</v>
      </c>
      <c r="E764" s="14">
        <v>0</v>
      </c>
      <c r="F764" s="14">
        <v>0</v>
      </c>
      <c r="G764" s="129"/>
      <c r="H764" s="131"/>
      <c r="I764" s="131"/>
      <c r="J764" s="129"/>
    </row>
    <row r="765" spans="1:10" ht="15.75" customHeight="1">
      <c r="A765" s="158"/>
      <c r="B765" s="157" t="s">
        <v>148</v>
      </c>
      <c r="C765" s="152"/>
      <c r="D765" s="15" t="s">
        <v>56</v>
      </c>
      <c r="E765" s="14">
        <f>E766+E767</f>
        <v>569.9</v>
      </c>
      <c r="F765" s="14">
        <f>F766+F767</f>
        <v>569.9</v>
      </c>
      <c r="G765" s="129"/>
      <c r="H765" s="131"/>
      <c r="I765" s="131"/>
      <c r="J765" s="129"/>
    </row>
    <row r="766" spans="1:10" ht="15.75" customHeight="1">
      <c r="A766" s="158"/>
      <c r="B766" s="157"/>
      <c r="C766" s="152"/>
      <c r="D766" s="15" t="s">
        <v>22</v>
      </c>
      <c r="E766" s="14">
        <v>569.9</v>
      </c>
      <c r="F766" s="14">
        <v>569.9</v>
      </c>
      <c r="G766" s="129"/>
      <c r="H766" s="131"/>
      <c r="I766" s="131"/>
      <c r="J766" s="129"/>
    </row>
    <row r="767" spans="1:10" ht="15.75" customHeight="1">
      <c r="A767" s="158"/>
      <c r="B767" s="157"/>
      <c r="C767" s="153"/>
      <c r="D767" s="15" t="s">
        <v>20</v>
      </c>
      <c r="E767" s="14">
        <v>0</v>
      </c>
      <c r="F767" s="14">
        <v>0</v>
      </c>
      <c r="G767" s="129"/>
      <c r="H767" s="132"/>
      <c r="I767" s="132"/>
      <c r="J767" s="129"/>
    </row>
    <row r="768" spans="1:10" ht="15.75" customHeight="1">
      <c r="A768" s="158" t="s">
        <v>154</v>
      </c>
      <c r="B768" s="147" t="s">
        <v>62</v>
      </c>
      <c r="C768" s="151" t="s">
        <v>23</v>
      </c>
      <c r="D768" s="15" t="s">
        <v>56</v>
      </c>
      <c r="E768" s="17">
        <f>E769+E770</f>
        <v>321.24</v>
      </c>
      <c r="F768" s="17">
        <f>F769+F770</f>
        <v>321.3</v>
      </c>
      <c r="G768" s="137" t="s">
        <v>183</v>
      </c>
      <c r="H768" s="133">
        <v>2</v>
      </c>
      <c r="I768" s="133">
        <v>2</v>
      </c>
      <c r="J768" s="128"/>
    </row>
    <row r="769" spans="1:10" ht="15.75" customHeight="1">
      <c r="A769" s="158"/>
      <c r="B769" s="147"/>
      <c r="C769" s="152"/>
      <c r="D769" s="15" t="s">
        <v>22</v>
      </c>
      <c r="E769" s="14">
        <f>E772+E778+E781+E775</f>
        <v>321.24</v>
      </c>
      <c r="F769" s="14">
        <f>F772+F778+F781+F775</f>
        <v>321.3</v>
      </c>
      <c r="G769" s="137"/>
      <c r="H769" s="131"/>
      <c r="I769" s="131"/>
      <c r="J769" s="129"/>
    </row>
    <row r="770" spans="1:10" ht="15.75" customHeight="1">
      <c r="A770" s="158"/>
      <c r="B770" s="147"/>
      <c r="C770" s="152"/>
      <c r="D770" s="15" t="s">
        <v>20</v>
      </c>
      <c r="E770" s="14">
        <f>E773+E779+E782</f>
        <v>0</v>
      </c>
      <c r="F770" s="14">
        <f>F773+F779+F782</f>
        <v>0</v>
      </c>
      <c r="G770" s="137"/>
      <c r="H770" s="131"/>
      <c r="I770" s="131"/>
      <c r="J770" s="129"/>
    </row>
    <row r="771" spans="1:10" ht="15.75" customHeight="1">
      <c r="A771" s="158"/>
      <c r="B771" s="157" t="s">
        <v>147</v>
      </c>
      <c r="C771" s="152"/>
      <c r="D771" s="15" t="s">
        <v>56</v>
      </c>
      <c r="E771" s="14">
        <f>E772+E773</f>
        <v>0</v>
      </c>
      <c r="F771" s="14">
        <f>F772+F773</f>
        <v>0</v>
      </c>
      <c r="G771" s="137"/>
      <c r="H771" s="131"/>
      <c r="I771" s="131"/>
      <c r="J771" s="129"/>
    </row>
    <row r="772" spans="1:10" ht="15.75" customHeight="1">
      <c r="A772" s="158"/>
      <c r="B772" s="157"/>
      <c r="C772" s="152"/>
      <c r="D772" s="15" t="s">
        <v>22</v>
      </c>
      <c r="E772" s="14">
        <v>0</v>
      </c>
      <c r="F772" s="14">
        <v>0</v>
      </c>
      <c r="G772" s="137"/>
      <c r="H772" s="131"/>
      <c r="I772" s="131"/>
      <c r="J772" s="129"/>
    </row>
    <row r="773" spans="1:10" ht="15.75" customHeight="1">
      <c r="A773" s="158"/>
      <c r="B773" s="157"/>
      <c r="C773" s="152"/>
      <c r="D773" s="15" t="s">
        <v>20</v>
      </c>
      <c r="E773" s="14">
        <v>0</v>
      </c>
      <c r="F773" s="14">
        <v>0</v>
      </c>
      <c r="G773" s="137"/>
      <c r="H773" s="131"/>
      <c r="I773" s="131"/>
      <c r="J773" s="129"/>
    </row>
    <row r="774" spans="1:10" ht="15.75" customHeight="1">
      <c r="A774" s="158"/>
      <c r="B774" s="157" t="s">
        <v>60</v>
      </c>
      <c r="C774" s="152"/>
      <c r="D774" s="15" t="s">
        <v>56</v>
      </c>
      <c r="E774" s="14">
        <f>E775+E776</f>
        <v>38.659999999999997</v>
      </c>
      <c r="F774" s="14">
        <f>F775+F776</f>
        <v>38.700000000000003</v>
      </c>
      <c r="G774" s="137"/>
      <c r="H774" s="131"/>
      <c r="I774" s="131"/>
      <c r="J774" s="129"/>
    </row>
    <row r="775" spans="1:10" ht="15.75" customHeight="1">
      <c r="A775" s="158"/>
      <c r="B775" s="157"/>
      <c r="C775" s="152"/>
      <c r="D775" s="15" t="s">
        <v>22</v>
      </c>
      <c r="E775" s="14">
        <v>38.659999999999997</v>
      </c>
      <c r="F775" s="14">
        <v>38.700000000000003</v>
      </c>
      <c r="G775" s="137"/>
      <c r="H775" s="131"/>
      <c r="I775" s="131"/>
      <c r="J775" s="129"/>
    </row>
    <row r="776" spans="1:10" ht="15.75" customHeight="1">
      <c r="A776" s="158"/>
      <c r="B776" s="157"/>
      <c r="C776" s="152"/>
      <c r="D776" s="15" t="s">
        <v>20</v>
      </c>
      <c r="E776" s="14">
        <v>0</v>
      </c>
      <c r="F776" s="14">
        <v>0</v>
      </c>
      <c r="G776" s="137"/>
      <c r="H776" s="131"/>
      <c r="I776" s="131"/>
      <c r="J776" s="129"/>
    </row>
    <row r="777" spans="1:10" ht="15.75" customHeight="1">
      <c r="A777" s="158"/>
      <c r="B777" s="157" t="s">
        <v>88</v>
      </c>
      <c r="C777" s="152"/>
      <c r="D777" s="15" t="s">
        <v>56</v>
      </c>
      <c r="E777" s="14">
        <f>E778+E779</f>
        <v>0</v>
      </c>
      <c r="F777" s="14">
        <f>F778+F779</f>
        <v>0</v>
      </c>
      <c r="G777" s="137"/>
      <c r="H777" s="131"/>
      <c r="I777" s="131"/>
      <c r="J777" s="129"/>
    </row>
    <row r="778" spans="1:10" ht="15.75" customHeight="1">
      <c r="A778" s="158"/>
      <c r="B778" s="157"/>
      <c r="C778" s="152"/>
      <c r="D778" s="15" t="s">
        <v>22</v>
      </c>
      <c r="E778" s="14">
        <v>0</v>
      </c>
      <c r="F778" s="14">
        <v>0</v>
      </c>
      <c r="G778" s="137"/>
      <c r="H778" s="131"/>
      <c r="I778" s="131"/>
      <c r="J778" s="129"/>
    </row>
    <row r="779" spans="1:10" ht="15.75" customHeight="1">
      <c r="A779" s="158"/>
      <c r="B779" s="157"/>
      <c r="C779" s="152"/>
      <c r="D779" s="15" t="s">
        <v>20</v>
      </c>
      <c r="E779" s="14">
        <v>0</v>
      </c>
      <c r="F779" s="14">
        <v>0</v>
      </c>
      <c r="G779" s="137"/>
      <c r="H779" s="131"/>
      <c r="I779" s="131"/>
      <c r="J779" s="129"/>
    </row>
    <row r="780" spans="1:10" ht="15.75" customHeight="1">
      <c r="A780" s="158"/>
      <c r="B780" s="157" t="s">
        <v>148</v>
      </c>
      <c r="C780" s="152"/>
      <c r="D780" s="15" t="s">
        <v>56</v>
      </c>
      <c r="E780" s="14">
        <f>E781+E782</f>
        <v>282.58</v>
      </c>
      <c r="F780" s="14">
        <f>F781+F782</f>
        <v>282.60000000000002</v>
      </c>
      <c r="G780" s="137"/>
      <c r="H780" s="131"/>
      <c r="I780" s="131"/>
      <c r="J780" s="129"/>
    </row>
    <row r="781" spans="1:10" ht="15.75" customHeight="1">
      <c r="A781" s="158"/>
      <c r="B781" s="157"/>
      <c r="C781" s="152"/>
      <c r="D781" s="15" t="s">
        <v>22</v>
      </c>
      <c r="E781" s="14">
        <v>282.58</v>
      </c>
      <c r="F781" s="14">
        <v>282.60000000000002</v>
      </c>
      <c r="G781" s="137"/>
      <c r="H781" s="131"/>
      <c r="I781" s="131"/>
      <c r="J781" s="129"/>
    </row>
    <row r="782" spans="1:10" ht="15.75" customHeight="1">
      <c r="A782" s="158"/>
      <c r="B782" s="157"/>
      <c r="C782" s="153"/>
      <c r="D782" s="15" t="s">
        <v>20</v>
      </c>
      <c r="E782" s="14">
        <v>0</v>
      </c>
      <c r="F782" s="14">
        <v>0</v>
      </c>
      <c r="G782" s="137"/>
      <c r="H782" s="132"/>
      <c r="I782" s="132"/>
      <c r="J782" s="130"/>
    </row>
    <row r="783" spans="1:10" ht="15.75" customHeight="1">
      <c r="A783" s="194" t="s">
        <v>155</v>
      </c>
      <c r="B783" s="147" t="s">
        <v>62</v>
      </c>
      <c r="C783" s="151" t="s">
        <v>23</v>
      </c>
      <c r="D783" s="15" t="s">
        <v>56</v>
      </c>
      <c r="E783" s="17">
        <f>E784+E785</f>
        <v>287.2</v>
      </c>
      <c r="F783" s="17">
        <f>F784+F785</f>
        <v>287.2</v>
      </c>
      <c r="G783" s="133" t="s">
        <v>0</v>
      </c>
      <c r="H783" s="133" t="s">
        <v>0</v>
      </c>
      <c r="I783" s="133" t="s">
        <v>0</v>
      </c>
      <c r="J783" s="134"/>
    </row>
    <row r="784" spans="1:10" ht="15.75" customHeight="1">
      <c r="A784" s="194"/>
      <c r="B784" s="147"/>
      <c r="C784" s="152"/>
      <c r="D784" s="15" t="s">
        <v>22</v>
      </c>
      <c r="E784" s="14">
        <f>E787+E790</f>
        <v>287.2</v>
      </c>
      <c r="F784" s="14">
        <f>F787+F790</f>
        <v>287.2</v>
      </c>
      <c r="G784" s="131"/>
      <c r="H784" s="131"/>
      <c r="I784" s="131"/>
      <c r="J784" s="135"/>
    </row>
    <row r="785" spans="1:10" ht="15.75" customHeight="1">
      <c r="A785" s="194"/>
      <c r="B785" s="147"/>
      <c r="C785" s="152"/>
      <c r="D785" s="15" t="s">
        <v>20</v>
      </c>
      <c r="E785" s="14">
        <f>E788+E791</f>
        <v>0</v>
      </c>
      <c r="F785" s="14">
        <f>F788+F791</f>
        <v>0</v>
      </c>
      <c r="G785" s="131"/>
      <c r="H785" s="131"/>
      <c r="I785" s="131"/>
      <c r="J785" s="135"/>
    </row>
    <row r="786" spans="1:10" ht="15.75" customHeight="1">
      <c r="A786" s="194"/>
      <c r="B786" s="157" t="s">
        <v>147</v>
      </c>
      <c r="C786" s="152"/>
      <c r="D786" s="15" t="s">
        <v>56</v>
      </c>
      <c r="E786" s="17">
        <f>E787+E788</f>
        <v>287.2</v>
      </c>
      <c r="F786" s="17">
        <f>F787+F788</f>
        <v>287.2</v>
      </c>
      <c r="G786" s="131"/>
      <c r="H786" s="131"/>
      <c r="I786" s="131"/>
      <c r="J786" s="135"/>
    </row>
    <row r="787" spans="1:10" ht="15.75" customHeight="1">
      <c r="A787" s="194"/>
      <c r="B787" s="157"/>
      <c r="C787" s="152"/>
      <c r="D787" s="15" t="s">
        <v>22</v>
      </c>
      <c r="E787" s="14">
        <f>E796+E805+E814</f>
        <v>287.2</v>
      </c>
      <c r="F787" s="14">
        <f>F796+F805+F814</f>
        <v>287.2</v>
      </c>
      <c r="G787" s="131"/>
      <c r="H787" s="131"/>
      <c r="I787" s="131"/>
      <c r="J787" s="135"/>
    </row>
    <row r="788" spans="1:10" ht="15.75" customHeight="1">
      <c r="A788" s="194"/>
      <c r="B788" s="157"/>
      <c r="C788" s="152"/>
      <c r="D788" s="15" t="s">
        <v>20</v>
      </c>
      <c r="E788" s="14">
        <f>E797+E806+E815</f>
        <v>0</v>
      </c>
      <c r="F788" s="14">
        <f>F797+F806+F815</f>
        <v>0</v>
      </c>
      <c r="G788" s="131"/>
      <c r="H788" s="131"/>
      <c r="I788" s="131"/>
      <c r="J788" s="135"/>
    </row>
    <row r="789" spans="1:10" ht="15.75" customHeight="1">
      <c r="A789" s="194"/>
      <c r="B789" s="157" t="s">
        <v>88</v>
      </c>
      <c r="C789" s="152"/>
      <c r="D789" s="15" t="s">
        <v>56</v>
      </c>
      <c r="E789" s="14">
        <f>E790+E791</f>
        <v>0</v>
      </c>
      <c r="F789" s="14">
        <f>F790+F791</f>
        <v>0</v>
      </c>
      <c r="G789" s="131"/>
      <c r="H789" s="131"/>
      <c r="I789" s="131"/>
      <c r="J789" s="135"/>
    </row>
    <row r="790" spans="1:10" ht="15.75" customHeight="1">
      <c r="A790" s="194"/>
      <c r="B790" s="157"/>
      <c r="C790" s="152"/>
      <c r="D790" s="15" t="s">
        <v>22</v>
      </c>
      <c r="E790" s="14">
        <f>E799+E808+E817</f>
        <v>0</v>
      </c>
      <c r="F790" s="14">
        <f>F799+F808+F817</f>
        <v>0</v>
      </c>
      <c r="G790" s="131"/>
      <c r="H790" s="131"/>
      <c r="I790" s="131"/>
      <c r="J790" s="135"/>
    </row>
    <row r="791" spans="1:10" ht="15.75" customHeight="1">
      <c r="A791" s="194"/>
      <c r="B791" s="157"/>
      <c r="C791" s="153"/>
      <c r="D791" s="15" t="s">
        <v>20</v>
      </c>
      <c r="E791" s="14">
        <f>E800+E809+E818</f>
        <v>0</v>
      </c>
      <c r="F791" s="14">
        <f>F800+F809+F818</f>
        <v>0</v>
      </c>
      <c r="G791" s="132"/>
      <c r="H791" s="132"/>
      <c r="I791" s="132"/>
      <c r="J791" s="136"/>
    </row>
    <row r="792" spans="1:10" ht="15.75" customHeight="1">
      <c r="A792" s="167" t="s">
        <v>251</v>
      </c>
      <c r="B792" s="147" t="s">
        <v>62</v>
      </c>
      <c r="C792" s="151" t="s">
        <v>23</v>
      </c>
      <c r="D792" s="15" t="s">
        <v>56</v>
      </c>
      <c r="E792" s="14">
        <f>E793+E794</f>
        <v>287.2</v>
      </c>
      <c r="F792" s="14">
        <f>F793+F794</f>
        <v>287.2</v>
      </c>
      <c r="G792" s="128" t="s">
        <v>2</v>
      </c>
      <c r="H792" s="133">
        <v>13</v>
      </c>
      <c r="I792" s="133">
        <v>13</v>
      </c>
      <c r="J792" s="128"/>
    </row>
    <row r="793" spans="1:10" ht="15.75" customHeight="1">
      <c r="A793" s="169"/>
      <c r="B793" s="147"/>
      <c r="C793" s="152"/>
      <c r="D793" s="15" t="s">
        <v>22</v>
      </c>
      <c r="E793" s="14">
        <f>E796+E799</f>
        <v>287.2</v>
      </c>
      <c r="F793" s="14">
        <f>F796+F799</f>
        <v>287.2</v>
      </c>
      <c r="G793" s="129"/>
      <c r="H793" s="131"/>
      <c r="I793" s="131"/>
      <c r="J793" s="129"/>
    </row>
    <row r="794" spans="1:10" ht="15.75" customHeight="1">
      <c r="A794" s="169"/>
      <c r="B794" s="147"/>
      <c r="C794" s="152"/>
      <c r="D794" s="15" t="s">
        <v>20</v>
      </c>
      <c r="E794" s="14">
        <f>E797+E800</f>
        <v>0</v>
      </c>
      <c r="F794" s="14">
        <f>F797+F800</f>
        <v>0</v>
      </c>
      <c r="G794" s="129"/>
      <c r="H794" s="131"/>
      <c r="I794" s="131"/>
      <c r="J794" s="129"/>
    </row>
    <row r="795" spans="1:10" ht="15.75" customHeight="1">
      <c r="A795" s="169"/>
      <c r="B795" s="157" t="s">
        <v>147</v>
      </c>
      <c r="C795" s="152"/>
      <c r="D795" s="15" t="s">
        <v>56</v>
      </c>
      <c r="E795" s="14">
        <f>E796+E797</f>
        <v>287.2</v>
      </c>
      <c r="F795" s="14">
        <f>F796+F797</f>
        <v>287.2</v>
      </c>
      <c r="G795" s="129"/>
      <c r="H795" s="131"/>
      <c r="I795" s="131"/>
      <c r="J795" s="129"/>
    </row>
    <row r="796" spans="1:10" ht="15.75" customHeight="1">
      <c r="A796" s="169"/>
      <c r="B796" s="157"/>
      <c r="C796" s="152"/>
      <c r="D796" s="15" t="s">
        <v>22</v>
      </c>
      <c r="E796" s="14">
        <v>287.2</v>
      </c>
      <c r="F796" s="14">
        <v>287.2</v>
      </c>
      <c r="G796" s="129"/>
      <c r="H796" s="131"/>
      <c r="I796" s="131"/>
      <c r="J796" s="129"/>
    </row>
    <row r="797" spans="1:10" ht="15.75" customHeight="1">
      <c r="A797" s="169"/>
      <c r="B797" s="157"/>
      <c r="C797" s="152"/>
      <c r="D797" s="15" t="s">
        <v>20</v>
      </c>
      <c r="E797" s="14">
        <v>0</v>
      </c>
      <c r="F797" s="14">
        <v>0</v>
      </c>
      <c r="G797" s="129"/>
      <c r="H797" s="131"/>
      <c r="I797" s="131"/>
      <c r="J797" s="129"/>
    </row>
    <row r="798" spans="1:10" ht="15.75" customHeight="1">
      <c r="A798" s="169"/>
      <c r="B798" s="157" t="s">
        <v>88</v>
      </c>
      <c r="C798" s="152"/>
      <c r="D798" s="15" t="s">
        <v>56</v>
      </c>
      <c r="E798" s="14">
        <f>E799+E800</f>
        <v>0</v>
      </c>
      <c r="F798" s="14">
        <f>F799+F800</f>
        <v>0</v>
      </c>
      <c r="G798" s="129"/>
      <c r="H798" s="131"/>
      <c r="I798" s="131"/>
      <c r="J798" s="129"/>
    </row>
    <row r="799" spans="1:10" ht="15.75" customHeight="1">
      <c r="A799" s="169"/>
      <c r="B799" s="157"/>
      <c r="C799" s="152"/>
      <c r="D799" s="15" t="s">
        <v>22</v>
      </c>
      <c r="E799" s="14">
        <v>0</v>
      </c>
      <c r="F799" s="14">
        <v>0</v>
      </c>
      <c r="G799" s="129"/>
      <c r="H799" s="131"/>
      <c r="I799" s="131"/>
      <c r="J799" s="129"/>
    </row>
    <row r="800" spans="1:10" ht="15.75" customHeight="1">
      <c r="A800" s="168"/>
      <c r="B800" s="157"/>
      <c r="C800" s="153"/>
      <c r="D800" s="15" t="s">
        <v>20</v>
      </c>
      <c r="E800" s="14">
        <v>0</v>
      </c>
      <c r="F800" s="14">
        <v>0</v>
      </c>
      <c r="G800" s="129"/>
      <c r="H800" s="132"/>
      <c r="I800" s="132"/>
      <c r="J800" s="130"/>
    </row>
    <row r="801" spans="1:10" ht="15.75" customHeight="1">
      <c r="A801" s="158" t="s">
        <v>156</v>
      </c>
      <c r="B801" s="147" t="s">
        <v>62</v>
      </c>
      <c r="C801" s="151" t="s">
        <v>23</v>
      </c>
      <c r="D801" s="15" t="s">
        <v>56</v>
      </c>
      <c r="E801" s="14">
        <f>E802+E803</f>
        <v>0</v>
      </c>
      <c r="F801" s="14">
        <f>F802+F803</f>
        <v>0</v>
      </c>
      <c r="G801" s="129"/>
      <c r="H801" s="133">
        <v>0</v>
      </c>
      <c r="I801" s="133">
        <v>0</v>
      </c>
      <c r="J801" s="137"/>
    </row>
    <row r="802" spans="1:10" ht="15.75" customHeight="1">
      <c r="A802" s="158"/>
      <c r="B802" s="147"/>
      <c r="C802" s="152"/>
      <c r="D802" s="15" t="s">
        <v>22</v>
      </c>
      <c r="E802" s="14">
        <f>E805+E808</f>
        <v>0</v>
      </c>
      <c r="F802" s="14">
        <f>F805+F808</f>
        <v>0</v>
      </c>
      <c r="G802" s="129"/>
      <c r="H802" s="131"/>
      <c r="I802" s="131"/>
      <c r="J802" s="137"/>
    </row>
    <row r="803" spans="1:10" ht="15.75" customHeight="1">
      <c r="A803" s="158"/>
      <c r="B803" s="147"/>
      <c r="C803" s="152"/>
      <c r="D803" s="15" t="s">
        <v>20</v>
      </c>
      <c r="E803" s="14">
        <f>E806+E809</f>
        <v>0</v>
      </c>
      <c r="F803" s="14">
        <f>F806+F809</f>
        <v>0</v>
      </c>
      <c r="G803" s="129"/>
      <c r="H803" s="131"/>
      <c r="I803" s="131"/>
      <c r="J803" s="137"/>
    </row>
    <row r="804" spans="1:10" ht="15.75" customHeight="1">
      <c r="A804" s="158"/>
      <c r="B804" s="157" t="s">
        <v>147</v>
      </c>
      <c r="C804" s="152"/>
      <c r="D804" s="15" t="s">
        <v>56</v>
      </c>
      <c r="E804" s="14">
        <f>E805+E806</f>
        <v>0</v>
      </c>
      <c r="F804" s="14">
        <f>F805+F806</f>
        <v>0</v>
      </c>
      <c r="G804" s="129"/>
      <c r="H804" s="131"/>
      <c r="I804" s="131"/>
      <c r="J804" s="137"/>
    </row>
    <row r="805" spans="1:10" ht="15.75" customHeight="1">
      <c r="A805" s="158"/>
      <c r="B805" s="157"/>
      <c r="C805" s="152"/>
      <c r="D805" s="15" t="s">
        <v>22</v>
      </c>
      <c r="E805" s="14">
        <v>0</v>
      </c>
      <c r="F805" s="14">
        <v>0</v>
      </c>
      <c r="G805" s="129"/>
      <c r="H805" s="131"/>
      <c r="I805" s="131"/>
      <c r="J805" s="137"/>
    </row>
    <row r="806" spans="1:10" ht="15.75" customHeight="1">
      <c r="A806" s="158"/>
      <c r="B806" s="157"/>
      <c r="C806" s="152"/>
      <c r="D806" s="15" t="s">
        <v>20</v>
      </c>
      <c r="E806" s="14">
        <v>0</v>
      </c>
      <c r="F806" s="14">
        <v>0</v>
      </c>
      <c r="G806" s="129"/>
      <c r="H806" s="131"/>
      <c r="I806" s="131"/>
      <c r="J806" s="137"/>
    </row>
    <row r="807" spans="1:10" ht="15.75" customHeight="1">
      <c r="A807" s="158"/>
      <c r="B807" s="157" t="s">
        <v>88</v>
      </c>
      <c r="C807" s="152"/>
      <c r="D807" s="15" t="s">
        <v>56</v>
      </c>
      <c r="E807" s="14">
        <f>E808+E809</f>
        <v>0</v>
      </c>
      <c r="F807" s="14">
        <f>F808+F809</f>
        <v>0</v>
      </c>
      <c r="G807" s="129"/>
      <c r="H807" s="131"/>
      <c r="I807" s="131"/>
      <c r="J807" s="137"/>
    </row>
    <row r="808" spans="1:10" ht="15.75" customHeight="1">
      <c r="A808" s="158"/>
      <c r="B808" s="157"/>
      <c r="C808" s="152"/>
      <c r="D808" s="15" t="s">
        <v>22</v>
      </c>
      <c r="E808" s="14">
        <v>0</v>
      </c>
      <c r="F808" s="14">
        <v>0</v>
      </c>
      <c r="G808" s="129"/>
      <c r="H808" s="131"/>
      <c r="I808" s="131"/>
      <c r="J808" s="137"/>
    </row>
    <row r="809" spans="1:10" ht="15.75" customHeight="1">
      <c r="A809" s="158"/>
      <c r="B809" s="157"/>
      <c r="C809" s="153"/>
      <c r="D809" s="15" t="s">
        <v>20</v>
      </c>
      <c r="E809" s="14">
        <v>0</v>
      </c>
      <c r="F809" s="14">
        <v>0</v>
      </c>
      <c r="G809" s="129"/>
      <c r="H809" s="132"/>
      <c r="I809" s="132"/>
      <c r="J809" s="137"/>
    </row>
    <row r="810" spans="1:10" ht="15.75" customHeight="1">
      <c r="A810" s="167" t="s">
        <v>157</v>
      </c>
      <c r="B810" s="147" t="s">
        <v>62</v>
      </c>
      <c r="C810" s="151" t="s">
        <v>23</v>
      </c>
      <c r="D810" s="15" t="s">
        <v>56</v>
      </c>
      <c r="E810" s="14">
        <f>E811+E812</f>
        <v>0</v>
      </c>
      <c r="F810" s="14">
        <f>F811+F812</f>
        <v>0</v>
      </c>
      <c r="G810" s="129"/>
      <c r="H810" s="133">
        <v>0</v>
      </c>
      <c r="I810" s="133">
        <v>0</v>
      </c>
      <c r="J810" s="129"/>
    </row>
    <row r="811" spans="1:10" ht="15.75" customHeight="1">
      <c r="A811" s="169"/>
      <c r="B811" s="147"/>
      <c r="C811" s="152"/>
      <c r="D811" s="15" t="s">
        <v>22</v>
      </c>
      <c r="E811" s="14">
        <f>E814+E817</f>
        <v>0</v>
      </c>
      <c r="F811" s="14">
        <f>F814+F817</f>
        <v>0</v>
      </c>
      <c r="G811" s="129"/>
      <c r="H811" s="131"/>
      <c r="I811" s="131"/>
      <c r="J811" s="129"/>
    </row>
    <row r="812" spans="1:10" ht="15.75" customHeight="1">
      <c r="A812" s="169"/>
      <c r="B812" s="147"/>
      <c r="C812" s="152"/>
      <c r="D812" s="15" t="s">
        <v>20</v>
      </c>
      <c r="E812" s="14">
        <f>E815+E818</f>
        <v>0</v>
      </c>
      <c r="F812" s="14">
        <f>F815+F818</f>
        <v>0</v>
      </c>
      <c r="G812" s="129"/>
      <c r="H812" s="131"/>
      <c r="I812" s="131"/>
      <c r="J812" s="129"/>
    </row>
    <row r="813" spans="1:10" ht="15.75" customHeight="1">
      <c r="A813" s="169"/>
      <c r="B813" s="157" t="s">
        <v>147</v>
      </c>
      <c r="C813" s="152"/>
      <c r="D813" s="15" t="s">
        <v>56</v>
      </c>
      <c r="E813" s="14">
        <f>E814+E815</f>
        <v>0</v>
      </c>
      <c r="F813" s="14">
        <f>F814+F815</f>
        <v>0</v>
      </c>
      <c r="G813" s="129"/>
      <c r="H813" s="131"/>
      <c r="I813" s="131"/>
      <c r="J813" s="129"/>
    </row>
    <row r="814" spans="1:10" ht="15.75" customHeight="1">
      <c r="A814" s="169"/>
      <c r="B814" s="157"/>
      <c r="C814" s="152"/>
      <c r="D814" s="15" t="s">
        <v>22</v>
      </c>
      <c r="E814" s="14">
        <v>0</v>
      </c>
      <c r="F814" s="14">
        <v>0</v>
      </c>
      <c r="G814" s="129"/>
      <c r="H814" s="131"/>
      <c r="I814" s="131"/>
      <c r="J814" s="129"/>
    </row>
    <row r="815" spans="1:10" ht="15.75" customHeight="1">
      <c r="A815" s="169"/>
      <c r="B815" s="157"/>
      <c r="C815" s="152"/>
      <c r="D815" s="15" t="s">
        <v>20</v>
      </c>
      <c r="E815" s="14">
        <v>0</v>
      </c>
      <c r="F815" s="14">
        <v>0</v>
      </c>
      <c r="G815" s="129"/>
      <c r="H815" s="131"/>
      <c r="I815" s="131"/>
      <c r="J815" s="129"/>
    </row>
    <row r="816" spans="1:10" ht="15.75" customHeight="1">
      <c r="A816" s="169"/>
      <c r="B816" s="157" t="s">
        <v>88</v>
      </c>
      <c r="C816" s="152"/>
      <c r="D816" s="15" t="s">
        <v>56</v>
      </c>
      <c r="E816" s="14">
        <f>E817+E818</f>
        <v>0</v>
      </c>
      <c r="F816" s="14">
        <f>F817+F818</f>
        <v>0</v>
      </c>
      <c r="G816" s="129"/>
      <c r="H816" s="131"/>
      <c r="I816" s="131"/>
      <c r="J816" s="129"/>
    </row>
    <row r="817" spans="1:10" ht="15.75" customHeight="1">
      <c r="A817" s="169"/>
      <c r="B817" s="157"/>
      <c r="C817" s="152"/>
      <c r="D817" s="15" t="s">
        <v>22</v>
      </c>
      <c r="E817" s="14">
        <v>0</v>
      </c>
      <c r="F817" s="14">
        <v>0</v>
      </c>
      <c r="G817" s="129"/>
      <c r="H817" s="131"/>
      <c r="I817" s="131"/>
      <c r="J817" s="129"/>
    </row>
    <row r="818" spans="1:10" ht="15.75" customHeight="1">
      <c r="A818" s="168"/>
      <c r="B818" s="157"/>
      <c r="C818" s="153"/>
      <c r="D818" s="15" t="s">
        <v>20</v>
      </c>
      <c r="E818" s="14">
        <v>0</v>
      </c>
      <c r="F818" s="14">
        <v>0</v>
      </c>
      <c r="G818" s="130"/>
      <c r="H818" s="132"/>
      <c r="I818" s="132"/>
      <c r="J818" s="130"/>
    </row>
    <row r="819" spans="1:10" ht="16.2">
      <c r="A819" s="194" t="s">
        <v>14</v>
      </c>
      <c r="B819" s="147" t="s">
        <v>62</v>
      </c>
      <c r="C819" s="151" t="s">
        <v>23</v>
      </c>
      <c r="D819" s="19" t="s">
        <v>56</v>
      </c>
      <c r="E819" s="13">
        <f>E820+E821</f>
        <v>65221.760000000002</v>
      </c>
      <c r="F819" s="13">
        <f>F820+F821</f>
        <v>62823.59</v>
      </c>
      <c r="G819" s="133" t="s">
        <v>0</v>
      </c>
      <c r="H819" s="133" t="s">
        <v>0</v>
      </c>
      <c r="I819" s="133" t="s">
        <v>0</v>
      </c>
      <c r="J819" s="128"/>
    </row>
    <row r="820" spans="1:10" ht="41.4">
      <c r="A820" s="194"/>
      <c r="B820" s="147"/>
      <c r="C820" s="152"/>
      <c r="D820" s="1" t="s">
        <v>54</v>
      </c>
      <c r="E820" s="14">
        <f>E823+E829+E826</f>
        <v>56823.33</v>
      </c>
      <c r="F820" s="14">
        <f>F823+F829+F826</f>
        <v>54425.189999999995</v>
      </c>
      <c r="G820" s="131"/>
      <c r="H820" s="131"/>
      <c r="I820" s="131"/>
      <c r="J820" s="129"/>
    </row>
    <row r="821" spans="1:10" ht="41.4">
      <c r="A821" s="194"/>
      <c r="B821" s="147"/>
      <c r="C821" s="152"/>
      <c r="D821" s="1" t="s">
        <v>52</v>
      </c>
      <c r="E821" s="14">
        <f>E824+E830+E827</f>
        <v>8398.43</v>
      </c>
      <c r="F821" s="14">
        <f>F824+F830+F827</f>
        <v>8398.4</v>
      </c>
      <c r="G821" s="131"/>
      <c r="H821" s="131"/>
      <c r="I821" s="131"/>
      <c r="J821" s="129"/>
    </row>
    <row r="822" spans="1:10" ht="15.75" customHeight="1">
      <c r="A822" s="194"/>
      <c r="B822" s="157" t="s">
        <v>147</v>
      </c>
      <c r="C822" s="152"/>
      <c r="D822" s="15" t="s">
        <v>56</v>
      </c>
      <c r="E822" s="14">
        <f>E823+E824</f>
        <v>47200.36</v>
      </c>
      <c r="F822" s="14">
        <f>F823+F824</f>
        <v>45940.03</v>
      </c>
      <c r="G822" s="131"/>
      <c r="H822" s="131"/>
      <c r="I822" s="131"/>
      <c r="J822" s="129"/>
    </row>
    <row r="823" spans="1:10" ht="15.75" customHeight="1">
      <c r="A823" s="194"/>
      <c r="B823" s="157"/>
      <c r="C823" s="152"/>
      <c r="D823" s="15" t="s">
        <v>22</v>
      </c>
      <c r="E823" s="14">
        <f>E832</f>
        <v>40925.93</v>
      </c>
      <c r="F823" s="14">
        <f>F832</f>
        <v>39665.629999999997</v>
      </c>
      <c r="G823" s="131"/>
      <c r="H823" s="131"/>
      <c r="I823" s="131"/>
      <c r="J823" s="129"/>
    </row>
    <row r="824" spans="1:10" ht="15.75" customHeight="1">
      <c r="A824" s="194"/>
      <c r="B824" s="157"/>
      <c r="C824" s="152"/>
      <c r="D824" s="15" t="s">
        <v>20</v>
      </c>
      <c r="E824" s="14">
        <f>E833</f>
        <v>6274.43</v>
      </c>
      <c r="F824" s="14">
        <f>F833</f>
        <v>6274.4</v>
      </c>
      <c r="G824" s="131"/>
      <c r="H824" s="131"/>
      <c r="I824" s="131"/>
      <c r="J824" s="129"/>
    </row>
    <row r="825" spans="1:10" ht="15.75" customHeight="1">
      <c r="A825" s="194"/>
      <c r="B825" s="157" t="s">
        <v>168</v>
      </c>
      <c r="C825" s="152"/>
      <c r="D825" s="15" t="s">
        <v>56</v>
      </c>
      <c r="E825" s="14">
        <f>E826+E827</f>
        <v>0</v>
      </c>
      <c r="F825" s="14">
        <f>F826+F827</f>
        <v>0</v>
      </c>
      <c r="G825" s="131"/>
      <c r="H825" s="131"/>
      <c r="I825" s="131"/>
      <c r="J825" s="129"/>
    </row>
    <row r="826" spans="1:10" ht="15.75" customHeight="1">
      <c r="A826" s="194"/>
      <c r="B826" s="157"/>
      <c r="C826" s="152"/>
      <c r="D826" s="15" t="s">
        <v>22</v>
      </c>
      <c r="E826" s="14">
        <f>E835+E841</f>
        <v>0</v>
      </c>
      <c r="F826" s="14">
        <f>F835+F841</f>
        <v>0</v>
      </c>
      <c r="G826" s="131"/>
      <c r="H826" s="131"/>
      <c r="I826" s="131"/>
      <c r="J826" s="129"/>
    </row>
    <row r="827" spans="1:10" ht="15.75" customHeight="1">
      <c r="A827" s="194"/>
      <c r="B827" s="157"/>
      <c r="C827" s="152"/>
      <c r="D827" s="15" t="s">
        <v>20</v>
      </c>
      <c r="E827" s="14">
        <f>E836+E842</f>
        <v>0</v>
      </c>
      <c r="F827" s="14">
        <f>F836+F842</f>
        <v>0</v>
      </c>
      <c r="G827" s="131"/>
      <c r="H827" s="131"/>
      <c r="I827" s="131"/>
      <c r="J827" s="129"/>
    </row>
    <row r="828" spans="1:10" ht="15.75" customHeight="1">
      <c r="A828" s="194"/>
      <c r="B828" s="157" t="s">
        <v>11</v>
      </c>
      <c r="C828" s="152"/>
      <c r="D828" s="15" t="s">
        <v>56</v>
      </c>
      <c r="E828" s="14">
        <f>E829+E830</f>
        <v>18021.400000000001</v>
      </c>
      <c r="F828" s="14">
        <f>F829+F830</f>
        <v>16883.559999999998</v>
      </c>
      <c r="G828" s="131"/>
      <c r="H828" s="131"/>
      <c r="I828" s="131"/>
      <c r="J828" s="129"/>
    </row>
    <row r="829" spans="1:10" ht="15.75" customHeight="1">
      <c r="A829" s="194"/>
      <c r="B829" s="157"/>
      <c r="C829" s="152"/>
      <c r="D829" s="15" t="s">
        <v>22</v>
      </c>
      <c r="E829" s="14">
        <f>E844</f>
        <v>15897.4</v>
      </c>
      <c r="F829" s="14">
        <f>F844</f>
        <v>14759.56</v>
      </c>
      <c r="G829" s="131"/>
      <c r="H829" s="131"/>
      <c r="I829" s="131"/>
      <c r="J829" s="129"/>
    </row>
    <row r="830" spans="1:10" ht="15.75" customHeight="1">
      <c r="A830" s="194"/>
      <c r="B830" s="157"/>
      <c r="C830" s="153"/>
      <c r="D830" s="15" t="s">
        <v>20</v>
      </c>
      <c r="E830" s="14">
        <f>E845</f>
        <v>2124</v>
      </c>
      <c r="F830" s="14">
        <f>F845</f>
        <v>2124</v>
      </c>
      <c r="G830" s="132"/>
      <c r="H830" s="132"/>
      <c r="I830" s="132"/>
      <c r="J830" s="130"/>
    </row>
    <row r="831" spans="1:10" ht="15.75" customHeight="1">
      <c r="A831" s="167" t="s">
        <v>158</v>
      </c>
      <c r="B831" s="157" t="s">
        <v>6</v>
      </c>
      <c r="C831" s="159" t="s">
        <v>23</v>
      </c>
      <c r="D831" s="15" t="s">
        <v>56</v>
      </c>
      <c r="E831" s="14">
        <f>E832+E833</f>
        <v>47200.36</v>
      </c>
      <c r="F831" s="14">
        <f>F832+F833</f>
        <v>45940.03</v>
      </c>
      <c r="G831" s="128" t="s">
        <v>12</v>
      </c>
      <c r="H831" s="133">
        <v>1</v>
      </c>
      <c r="I831" s="133">
        <v>1</v>
      </c>
      <c r="J831" s="128" t="s">
        <v>380</v>
      </c>
    </row>
    <row r="832" spans="1:10" ht="15.75" customHeight="1">
      <c r="A832" s="169"/>
      <c r="B832" s="157"/>
      <c r="C832" s="160"/>
      <c r="D832" s="15" t="s">
        <v>22</v>
      </c>
      <c r="E832" s="14">
        <v>40925.93</v>
      </c>
      <c r="F832" s="14">
        <v>39665.629999999997</v>
      </c>
      <c r="G832" s="129"/>
      <c r="H832" s="131"/>
      <c r="I832" s="131"/>
      <c r="J832" s="129"/>
    </row>
    <row r="833" spans="1:14" ht="17.399999999999999" customHeight="1">
      <c r="A833" s="169"/>
      <c r="B833" s="157"/>
      <c r="C833" s="160"/>
      <c r="D833" s="15" t="s">
        <v>20</v>
      </c>
      <c r="E833" s="14">
        <v>6274.43</v>
      </c>
      <c r="F833" s="14">
        <v>6274.4</v>
      </c>
      <c r="G833" s="129"/>
      <c r="H833" s="131"/>
      <c r="I833" s="131"/>
      <c r="J833" s="129"/>
    </row>
    <row r="834" spans="1:14" ht="15.75" customHeight="1">
      <c r="A834" s="169"/>
      <c r="B834" s="157" t="s">
        <v>168</v>
      </c>
      <c r="C834" s="160"/>
      <c r="D834" s="15" t="s">
        <v>56</v>
      </c>
      <c r="E834" s="14">
        <f>E835+E836</f>
        <v>0</v>
      </c>
      <c r="F834" s="14">
        <f>F835+F836</f>
        <v>0</v>
      </c>
      <c r="G834" s="129"/>
      <c r="H834" s="131"/>
      <c r="I834" s="131"/>
      <c r="J834" s="129"/>
    </row>
    <row r="835" spans="1:14" ht="15.75" customHeight="1">
      <c r="A835" s="169"/>
      <c r="B835" s="157"/>
      <c r="C835" s="160"/>
      <c r="D835" s="15" t="s">
        <v>22</v>
      </c>
      <c r="E835" s="14">
        <v>0</v>
      </c>
      <c r="F835" s="14">
        <v>0</v>
      </c>
      <c r="G835" s="129"/>
      <c r="H835" s="131"/>
      <c r="I835" s="131"/>
      <c r="J835" s="129"/>
    </row>
    <row r="836" spans="1:14" ht="18" customHeight="1">
      <c r="A836" s="168"/>
      <c r="B836" s="157"/>
      <c r="C836" s="160"/>
      <c r="D836" s="15" t="s">
        <v>20</v>
      </c>
      <c r="E836" s="14">
        <v>0</v>
      </c>
      <c r="F836" s="14">
        <v>0</v>
      </c>
      <c r="G836" s="130"/>
      <c r="H836" s="132"/>
      <c r="I836" s="132"/>
      <c r="J836" s="130"/>
    </row>
    <row r="837" spans="1:14" ht="15.75" customHeight="1">
      <c r="A837" s="167" t="s">
        <v>197</v>
      </c>
      <c r="B837" s="157" t="s">
        <v>6</v>
      </c>
      <c r="C837" s="160"/>
      <c r="D837" s="15" t="s">
        <v>56</v>
      </c>
      <c r="E837" s="14">
        <f>E838+E839</f>
        <v>0</v>
      </c>
      <c r="F837" s="14">
        <f>F838+F839</f>
        <v>0</v>
      </c>
      <c r="G837" s="128" t="s">
        <v>12</v>
      </c>
      <c r="H837" s="128">
        <v>0</v>
      </c>
      <c r="I837" s="128">
        <v>0</v>
      </c>
      <c r="J837" s="128"/>
    </row>
    <row r="838" spans="1:14" ht="15.75" customHeight="1">
      <c r="A838" s="169"/>
      <c r="B838" s="157"/>
      <c r="C838" s="160"/>
      <c r="D838" s="15" t="s">
        <v>22</v>
      </c>
      <c r="E838" s="14">
        <v>0</v>
      </c>
      <c r="F838" s="14">
        <v>0</v>
      </c>
      <c r="G838" s="129"/>
      <c r="H838" s="129"/>
      <c r="I838" s="129"/>
      <c r="J838" s="129"/>
    </row>
    <row r="839" spans="1:14" ht="14.4" customHeight="1">
      <c r="A839" s="169"/>
      <c r="B839" s="157"/>
      <c r="C839" s="160"/>
      <c r="D839" s="15" t="s">
        <v>20</v>
      </c>
      <c r="E839" s="14">
        <v>0</v>
      </c>
      <c r="F839" s="14">
        <v>0</v>
      </c>
      <c r="G839" s="129"/>
      <c r="H839" s="129"/>
      <c r="I839" s="129"/>
      <c r="J839" s="129"/>
    </row>
    <row r="840" spans="1:14" ht="15.75" customHeight="1">
      <c r="A840" s="169"/>
      <c r="B840" s="157" t="s">
        <v>168</v>
      </c>
      <c r="C840" s="160"/>
      <c r="D840" s="15" t="s">
        <v>56</v>
      </c>
      <c r="E840" s="14">
        <f>E841+E842</f>
        <v>0</v>
      </c>
      <c r="F840" s="14">
        <f>F841+F842</f>
        <v>0</v>
      </c>
      <c r="G840" s="129"/>
      <c r="H840" s="129"/>
      <c r="I840" s="129"/>
      <c r="J840" s="129"/>
    </row>
    <row r="841" spans="1:14" ht="15.75" customHeight="1">
      <c r="A841" s="169"/>
      <c r="B841" s="157"/>
      <c r="C841" s="160"/>
      <c r="D841" s="15" t="s">
        <v>22</v>
      </c>
      <c r="E841" s="14">
        <v>0</v>
      </c>
      <c r="F841" s="14">
        <v>0</v>
      </c>
      <c r="G841" s="129"/>
      <c r="H841" s="129"/>
      <c r="I841" s="129"/>
      <c r="J841" s="129"/>
    </row>
    <row r="842" spans="1:14" ht="18" customHeight="1">
      <c r="A842" s="168"/>
      <c r="B842" s="157"/>
      <c r="C842" s="160"/>
      <c r="D842" s="15" t="s">
        <v>20</v>
      </c>
      <c r="E842" s="14">
        <v>0</v>
      </c>
      <c r="F842" s="14">
        <v>0</v>
      </c>
      <c r="G842" s="130"/>
      <c r="H842" s="130"/>
      <c r="I842" s="130"/>
      <c r="J842" s="130"/>
    </row>
    <row r="843" spans="1:14" ht="15.75" customHeight="1">
      <c r="A843" s="158" t="s">
        <v>159</v>
      </c>
      <c r="B843" s="157" t="s">
        <v>11</v>
      </c>
      <c r="C843" s="160"/>
      <c r="D843" s="15" t="s">
        <v>56</v>
      </c>
      <c r="E843" s="14">
        <f>E844+E845</f>
        <v>18021.400000000001</v>
      </c>
      <c r="F843" s="14">
        <f>F844+F845</f>
        <v>16883.559999999998</v>
      </c>
      <c r="G843" s="129" t="s">
        <v>12</v>
      </c>
      <c r="H843" s="131">
        <v>1</v>
      </c>
      <c r="I843" s="131">
        <v>1</v>
      </c>
      <c r="J843" s="129" t="s">
        <v>380</v>
      </c>
    </row>
    <row r="844" spans="1:14" ht="15.75" customHeight="1">
      <c r="A844" s="158"/>
      <c r="B844" s="157"/>
      <c r="C844" s="160"/>
      <c r="D844" s="15" t="s">
        <v>22</v>
      </c>
      <c r="E844" s="14">
        <v>15897.4</v>
      </c>
      <c r="F844" s="14">
        <v>14759.56</v>
      </c>
      <c r="G844" s="129"/>
      <c r="H844" s="131"/>
      <c r="I844" s="131"/>
      <c r="J844" s="129"/>
    </row>
    <row r="845" spans="1:14" ht="15.75" customHeight="1">
      <c r="A845" s="158"/>
      <c r="B845" s="157"/>
      <c r="C845" s="165"/>
      <c r="D845" s="15" t="s">
        <v>20</v>
      </c>
      <c r="E845" s="14">
        <v>2124</v>
      </c>
      <c r="F845" s="14">
        <v>2124</v>
      </c>
      <c r="G845" s="130"/>
      <c r="H845" s="132"/>
      <c r="I845" s="132"/>
      <c r="J845" s="130"/>
    </row>
    <row r="846" spans="1:14" ht="15.75" customHeight="1">
      <c r="A846" s="194" t="s">
        <v>253</v>
      </c>
      <c r="B846" s="147" t="s">
        <v>62</v>
      </c>
      <c r="C846" s="151" t="s">
        <v>23</v>
      </c>
      <c r="D846" s="19" t="s">
        <v>56</v>
      </c>
      <c r="E846" s="58">
        <f>E847+E848</f>
        <v>460</v>
      </c>
      <c r="F846" s="58">
        <f>F847+F848</f>
        <v>460</v>
      </c>
      <c r="G846" s="214" t="s">
        <v>12</v>
      </c>
      <c r="H846" s="214">
        <v>0</v>
      </c>
      <c r="I846" s="214">
        <v>0</v>
      </c>
      <c r="J846" s="214"/>
      <c r="K846" s="57"/>
      <c r="L846" s="4"/>
      <c r="M846" s="4"/>
      <c r="N846" s="12"/>
    </row>
    <row r="847" spans="1:14" ht="27" customHeight="1">
      <c r="A847" s="194"/>
      <c r="B847" s="147"/>
      <c r="C847" s="152"/>
      <c r="D847" s="1" t="s">
        <v>54</v>
      </c>
      <c r="E847" s="59">
        <f>E850</f>
        <v>460</v>
      </c>
      <c r="F847" s="59">
        <f>F850</f>
        <v>460</v>
      </c>
      <c r="G847" s="214"/>
      <c r="H847" s="214"/>
      <c r="I847" s="214"/>
      <c r="J847" s="214"/>
      <c r="K847" s="57"/>
      <c r="L847" s="4"/>
      <c r="M847" s="4"/>
      <c r="N847" s="12"/>
    </row>
    <row r="848" spans="1:14" ht="30" customHeight="1">
      <c r="A848" s="194"/>
      <c r="B848" s="147"/>
      <c r="C848" s="152"/>
      <c r="D848" s="1" t="s">
        <v>52</v>
      </c>
      <c r="E848" s="59">
        <v>0</v>
      </c>
      <c r="F848" s="59">
        <v>0</v>
      </c>
      <c r="G848" s="214"/>
      <c r="H848" s="214"/>
      <c r="I848" s="214"/>
      <c r="J848" s="214"/>
      <c r="K848" s="57"/>
      <c r="L848" s="4"/>
      <c r="M848" s="4"/>
      <c r="N848" s="12"/>
    </row>
    <row r="849" spans="1:15" ht="15.75" customHeight="1">
      <c r="A849" s="194"/>
      <c r="B849" s="158" t="s">
        <v>147</v>
      </c>
      <c r="C849" s="152"/>
      <c r="D849" s="15" t="s">
        <v>56</v>
      </c>
      <c r="E849" s="59">
        <f>E850</f>
        <v>460</v>
      </c>
      <c r="F849" s="59">
        <f>F850</f>
        <v>460</v>
      </c>
      <c r="G849" s="214"/>
      <c r="H849" s="214"/>
      <c r="I849" s="214"/>
      <c r="J849" s="214"/>
      <c r="K849" s="57"/>
      <c r="L849" s="4"/>
      <c r="M849" s="4"/>
      <c r="N849" s="12"/>
    </row>
    <row r="850" spans="1:15" ht="15.75" customHeight="1">
      <c r="A850" s="194"/>
      <c r="B850" s="158"/>
      <c r="C850" s="152"/>
      <c r="D850" s="15" t="s">
        <v>22</v>
      </c>
      <c r="E850" s="59">
        <f>E859</f>
        <v>460</v>
      </c>
      <c r="F850" s="59">
        <f>F859</f>
        <v>460</v>
      </c>
      <c r="G850" s="214"/>
      <c r="H850" s="214"/>
      <c r="I850" s="214"/>
      <c r="J850" s="214"/>
      <c r="K850" s="57"/>
      <c r="L850" s="4"/>
      <c r="M850" s="4"/>
      <c r="N850" s="12"/>
    </row>
    <row r="851" spans="1:15" ht="15.75" customHeight="1">
      <c r="A851" s="194"/>
      <c r="B851" s="158"/>
      <c r="C851" s="152"/>
      <c r="D851" s="15" t="s">
        <v>20</v>
      </c>
      <c r="E851" s="59">
        <v>0</v>
      </c>
      <c r="F851" s="59">
        <v>0</v>
      </c>
      <c r="G851" s="214"/>
      <c r="H851" s="214"/>
      <c r="I851" s="214"/>
      <c r="J851" s="214"/>
      <c r="K851" s="57"/>
      <c r="L851" s="4"/>
      <c r="M851" s="4"/>
      <c r="N851" s="12"/>
    </row>
    <row r="852" spans="1:15" ht="15.75" customHeight="1">
      <c r="A852" s="194"/>
      <c r="B852" s="167" t="s">
        <v>245</v>
      </c>
      <c r="C852" s="152"/>
      <c r="D852" s="15" t="s">
        <v>56</v>
      </c>
      <c r="E852" s="59">
        <v>0</v>
      </c>
      <c r="F852" s="59">
        <v>0</v>
      </c>
      <c r="G852" s="214"/>
      <c r="H852" s="214"/>
      <c r="I852" s="214"/>
      <c r="J852" s="214"/>
      <c r="K852" s="57"/>
      <c r="L852" s="4"/>
      <c r="M852" s="4"/>
      <c r="N852" s="12"/>
    </row>
    <row r="853" spans="1:15" ht="15.75" customHeight="1">
      <c r="A853" s="194"/>
      <c r="B853" s="169"/>
      <c r="C853" s="152"/>
      <c r="D853" s="15" t="s">
        <v>22</v>
      </c>
      <c r="E853" s="59">
        <v>0</v>
      </c>
      <c r="F853" s="59">
        <v>0</v>
      </c>
      <c r="G853" s="214"/>
      <c r="H853" s="214"/>
      <c r="I853" s="214"/>
      <c r="J853" s="214"/>
      <c r="K853" s="57"/>
      <c r="L853" s="4"/>
      <c r="M853" s="4"/>
      <c r="N853" s="12"/>
    </row>
    <row r="854" spans="1:15" ht="15.75" customHeight="1">
      <c r="A854" s="194"/>
      <c r="B854" s="168"/>
      <c r="C854" s="152"/>
      <c r="D854" s="15" t="s">
        <v>20</v>
      </c>
      <c r="E854" s="59">
        <v>0</v>
      </c>
      <c r="F854" s="59">
        <v>0</v>
      </c>
      <c r="G854" s="214"/>
      <c r="H854" s="214"/>
      <c r="I854" s="214"/>
      <c r="J854" s="214"/>
      <c r="K854" s="57"/>
      <c r="L854" s="4"/>
      <c r="M854" s="4"/>
      <c r="N854" s="12"/>
    </row>
    <row r="855" spans="1:15" ht="15.75" customHeight="1">
      <c r="A855" s="167" t="s">
        <v>246</v>
      </c>
      <c r="B855" s="148" t="s">
        <v>62</v>
      </c>
      <c r="C855" s="152"/>
      <c r="D855" s="15" t="s">
        <v>56</v>
      </c>
      <c r="E855" s="59">
        <f>E856+E857</f>
        <v>460</v>
      </c>
      <c r="F855" s="59">
        <f>F856+F857</f>
        <v>460</v>
      </c>
      <c r="G855" s="214" t="s">
        <v>12</v>
      </c>
      <c r="H855" s="214">
        <v>1</v>
      </c>
      <c r="I855" s="214">
        <v>1</v>
      </c>
      <c r="J855" s="214"/>
      <c r="K855" s="57"/>
      <c r="L855" s="4"/>
      <c r="M855" s="4"/>
      <c r="N855" s="12"/>
    </row>
    <row r="856" spans="1:15" ht="15.75" customHeight="1">
      <c r="A856" s="169"/>
      <c r="B856" s="149"/>
      <c r="C856" s="152"/>
      <c r="D856" s="15" t="s">
        <v>22</v>
      </c>
      <c r="E856" s="59">
        <f>E859</f>
        <v>460</v>
      </c>
      <c r="F856" s="59">
        <f>F859</f>
        <v>460</v>
      </c>
      <c r="G856" s="214"/>
      <c r="H856" s="214"/>
      <c r="I856" s="214"/>
      <c r="J856" s="214"/>
      <c r="K856" s="57"/>
      <c r="L856" s="4"/>
      <c r="M856" s="4"/>
      <c r="N856" s="12"/>
    </row>
    <row r="857" spans="1:15" ht="15.75" customHeight="1">
      <c r="A857" s="169"/>
      <c r="B857" s="150"/>
      <c r="C857" s="152"/>
      <c r="D857" s="15" t="s">
        <v>20</v>
      </c>
      <c r="E857" s="59">
        <v>0</v>
      </c>
      <c r="F857" s="59">
        <v>0</v>
      </c>
      <c r="G857" s="214"/>
      <c r="H857" s="214"/>
      <c r="I857" s="214"/>
      <c r="J857" s="214"/>
      <c r="K857" s="57"/>
      <c r="L857" s="4"/>
      <c r="M857" s="4"/>
      <c r="N857" s="12"/>
    </row>
    <row r="858" spans="1:15" ht="15.75" customHeight="1">
      <c r="A858" s="169"/>
      <c r="B858" s="158" t="s">
        <v>6</v>
      </c>
      <c r="C858" s="152"/>
      <c r="D858" s="15" t="s">
        <v>56</v>
      </c>
      <c r="E858" s="59">
        <f>E859</f>
        <v>460</v>
      </c>
      <c r="F858" s="59">
        <f>F859</f>
        <v>460</v>
      </c>
      <c r="G858" s="214"/>
      <c r="H858" s="214"/>
      <c r="I858" s="214"/>
      <c r="J858" s="214"/>
      <c r="K858" s="57"/>
      <c r="L858" s="4"/>
      <c r="M858" s="4"/>
      <c r="N858" s="12"/>
    </row>
    <row r="859" spans="1:15" ht="15.75" customHeight="1">
      <c r="A859" s="169"/>
      <c r="B859" s="158"/>
      <c r="C859" s="152"/>
      <c r="D859" s="15" t="s">
        <v>22</v>
      </c>
      <c r="E859" s="59">
        <v>460</v>
      </c>
      <c r="F859" s="59">
        <v>460</v>
      </c>
      <c r="G859" s="214"/>
      <c r="H859" s="214"/>
      <c r="I859" s="214"/>
      <c r="J859" s="214"/>
      <c r="K859" s="57"/>
      <c r="L859" s="4"/>
      <c r="M859" s="4"/>
      <c r="N859" s="12"/>
    </row>
    <row r="860" spans="1:15" ht="15.75" customHeight="1">
      <c r="A860" s="169"/>
      <c r="B860" s="158"/>
      <c r="C860" s="152"/>
      <c r="D860" s="15" t="s">
        <v>20</v>
      </c>
      <c r="E860" s="59">
        <v>0</v>
      </c>
      <c r="F860" s="59">
        <v>0</v>
      </c>
      <c r="G860" s="214"/>
      <c r="H860" s="214"/>
      <c r="I860" s="214"/>
      <c r="J860" s="214"/>
      <c r="K860" s="57"/>
      <c r="L860" s="4"/>
      <c r="M860" s="4"/>
      <c r="N860" s="12"/>
    </row>
    <row r="861" spans="1:15">
      <c r="A861" s="169"/>
      <c r="B861" s="167" t="s">
        <v>245</v>
      </c>
      <c r="C861" s="152"/>
      <c r="D861" s="15" t="s">
        <v>56</v>
      </c>
      <c r="E861" s="59">
        <v>0</v>
      </c>
      <c r="F861" s="59">
        <v>0</v>
      </c>
      <c r="G861" s="214"/>
      <c r="H861" s="214"/>
      <c r="I861" s="214"/>
      <c r="J861" s="214"/>
    </row>
    <row r="862" spans="1:15">
      <c r="A862" s="169"/>
      <c r="B862" s="169"/>
      <c r="C862" s="152"/>
      <c r="D862" s="15" t="s">
        <v>22</v>
      </c>
      <c r="E862" s="59">
        <v>0</v>
      </c>
      <c r="F862" s="59">
        <v>0</v>
      </c>
      <c r="G862" s="214"/>
      <c r="H862" s="214"/>
      <c r="I862" s="214"/>
      <c r="J862" s="214"/>
    </row>
    <row r="863" spans="1:15">
      <c r="A863" s="168"/>
      <c r="B863" s="168"/>
      <c r="C863" s="152"/>
      <c r="D863" s="15" t="s">
        <v>20</v>
      </c>
      <c r="E863" s="59">
        <v>0</v>
      </c>
      <c r="F863" s="59">
        <v>0</v>
      </c>
      <c r="G863" s="214"/>
      <c r="H863" s="214"/>
      <c r="I863" s="214"/>
      <c r="J863" s="214"/>
      <c r="L863" s="5"/>
      <c r="M863" s="5"/>
      <c r="N863" s="4"/>
      <c r="O863" s="5"/>
    </row>
    <row r="864" spans="1:15" ht="16.2" customHeight="1">
      <c r="A864" s="158" t="s">
        <v>247</v>
      </c>
      <c r="B864" s="148" t="s">
        <v>62</v>
      </c>
      <c r="C864" s="152"/>
      <c r="D864" s="15" t="s">
        <v>56</v>
      </c>
      <c r="E864" s="59">
        <v>0</v>
      </c>
      <c r="F864" s="59">
        <v>0</v>
      </c>
      <c r="G864" s="128" t="s">
        <v>12</v>
      </c>
      <c r="H864" s="154">
        <v>0</v>
      </c>
      <c r="I864" s="154">
        <v>0</v>
      </c>
      <c r="J864" s="235"/>
      <c r="L864" s="5"/>
      <c r="M864" s="5"/>
      <c r="N864" s="4"/>
      <c r="O864" s="5"/>
    </row>
    <row r="865" spans="1:15" ht="15.6" customHeight="1">
      <c r="A865" s="158"/>
      <c r="B865" s="149"/>
      <c r="C865" s="152"/>
      <c r="D865" s="15" t="s">
        <v>22</v>
      </c>
      <c r="E865" s="59">
        <v>0</v>
      </c>
      <c r="F865" s="59">
        <v>0</v>
      </c>
      <c r="G865" s="129"/>
      <c r="H865" s="154"/>
      <c r="I865" s="154"/>
      <c r="J865" s="235"/>
      <c r="L865" s="5"/>
      <c r="M865" s="5"/>
      <c r="N865" s="4"/>
      <c r="O865" s="5"/>
    </row>
    <row r="866" spans="1:15" ht="15.6" customHeight="1">
      <c r="A866" s="158"/>
      <c r="B866" s="150"/>
      <c r="C866" s="152"/>
      <c r="D866" s="15" t="s">
        <v>20</v>
      </c>
      <c r="E866" s="59">
        <v>0</v>
      </c>
      <c r="F866" s="59">
        <v>0</v>
      </c>
      <c r="G866" s="129"/>
      <c r="H866" s="154"/>
      <c r="I866" s="154"/>
      <c r="J866" s="235"/>
      <c r="L866" s="5"/>
      <c r="M866" s="5"/>
      <c r="N866" s="4"/>
      <c r="O866" s="5"/>
    </row>
    <row r="867" spans="1:15">
      <c r="A867" s="158"/>
      <c r="B867" s="158" t="s">
        <v>6</v>
      </c>
      <c r="C867" s="152"/>
      <c r="D867" s="15" t="s">
        <v>56</v>
      </c>
      <c r="E867" s="59">
        <v>0</v>
      </c>
      <c r="F867" s="59">
        <v>0</v>
      </c>
      <c r="G867" s="129"/>
      <c r="H867" s="154"/>
      <c r="I867" s="154"/>
      <c r="J867" s="235"/>
      <c r="L867" s="5"/>
      <c r="M867" s="5"/>
      <c r="N867" s="4"/>
      <c r="O867" s="5"/>
    </row>
    <row r="868" spans="1:15">
      <c r="A868" s="158"/>
      <c r="B868" s="158"/>
      <c r="C868" s="152"/>
      <c r="D868" s="15" t="s">
        <v>22</v>
      </c>
      <c r="E868" s="59">
        <v>0</v>
      </c>
      <c r="F868" s="59">
        <v>0</v>
      </c>
      <c r="G868" s="129"/>
      <c r="H868" s="154"/>
      <c r="I868" s="154"/>
      <c r="J868" s="235"/>
      <c r="L868" s="5"/>
      <c r="M868" s="5"/>
      <c r="N868" s="4"/>
      <c r="O868" s="5"/>
    </row>
    <row r="869" spans="1:15">
      <c r="A869" s="158"/>
      <c r="B869" s="158"/>
      <c r="C869" s="152"/>
      <c r="D869" s="15" t="s">
        <v>20</v>
      </c>
      <c r="E869" s="59">
        <v>0</v>
      </c>
      <c r="F869" s="59">
        <v>0</v>
      </c>
      <c r="G869" s="129"/>
      <c r="H869" s="154"/>
      <c r="I869" s="154"/>
      <c r="J869" s="235"/>
      <c r="L869" s="5"/>
      <c r="M869" s="5"/>
      <c r="N869" s="4"/>
      <c r="O869" s="5"/>
    </row>
    <row r="870" spans="1:15">
      <c r="A870" s="158"/>
      <c r="B870" s="167" t="s">
        <v>245</v>
      </c>
      <c r="C870" s="152"/>
      <c r="D870" s="15" t="s">
        <v>56</v>
      </c>
      <c r="E870" s="59">
        <v>0</v>
      </c>
      <c r="F870" s="59">
        <v>0</v>
      </c>
      <c r="G870" s="129"/>
      <c r="H870" s="154"/>
      <c r="I870" s="154"/>
      <c r="J870" s="235"/>
      <c r="L870" s="5"/>
      <c r="M870" s="5"/>
      <c r="N870" s="4"/>
      <c r="O870" s="5"/>
    </row>
    <row r="871" spans="1:15" ht="15.6" customHeight="1">
      <c r="A871" s="158"/>
      <c r="B871" s="169"/>
      <c r="C871" s="152"/>
      <c r="D871" s="15" t="s">
        <v>22</v>
      </c>
      <c r="E871" s="59">
        <v>0</v>
      </c>
      <c r="F871" s="59">
        <v>0</v>
      </c>
      <c r="G871" s="129"/>
      <c r="H871" s="154"/>
      <c r="I871" s="154"/>
      <c r="J871" s="235"/>
      <c r="L871" s="5"/>
      <c r="M871" s="5"/>
      <c r="N871" s="4"/>
      <c r="O871" s="5"/>
    </row>
    <row r="872" spans="1:15">
      <c r="A872" s="158"/>
      <c r="B872" s="168"/>
      <c r="C872" s="152"/>
      <c r="D872" s="15" t="s">
        <v>20</v>
      </c>
      <c r="E872" s="59">
        <v>0</v>
      </c>
      <c r="F872" s="59">
        <v>0</v>
      </c>
      <c r="G872" s="130"/>
      <c r="H872" s="154"/>
      <c r="I872" s="154"/>
      <c r="J872" s="235"/>
      <c r="L872" s="5"/>
      <c r="M872" s="5"/>
      <c r="N872" s="4"/>
      <c r="O872" s="5"/>
    </row>
    <row r="873" spans="1:15" ht="15.6" customHeight="1">
      <c r="A873" s="158" t="s">
        <v>248</v>
      </c>
      <c r="B873" s="148" t="s">
        <v>62</v>
      </c>
      <c r="C873" s="152"/>
      <c r="D873" s="15" t="s">
        <v>56</v>
      </c>
      <c r="E873" s="59">
        <v>0</v>
      </c>
      <c r="F873" s="59">
        <v>0</v>
      </c>
      <c r="G873" s="128" t="s">
        <v>12</v>
      </c>
      <c r="H873" s="154">
        <v>0</v>
      </c>
      <c r="I873" s="154">
        <v>0</v>
      </c>
      <c r="J873" s="235"/>
      <c r="L873" s="5"/>
      <c r="M873" s="5"/>
      <c r="N873" s="4"/>
      <c r="O873" s="5"/>
    </row>
    <row r="874" spans="1:15" ht="15.6" customHeight="1">
      <c r="A874" s="158"/>
      <c r="B874" s="149"/>
      <c r="C874" s="152"/>
      <c r="D874" s="15" t="s">
        <v>22</v>
      </c>
      <c r="E874" s="59">
        <v>0</v>
      </c>
      <c r="F874" s="59">
        <v>0</v>
      </c>
      <c r="G874" s="129"/>
      <c r="H874" s="154"/>
      <c r="I874" s="154"/>
      <c r="J874" s="235"/>
      <c r="L874" s="5"/>
      <c r="M874" s="5"/>
      <c r="N874" s="4"/>
      <c r="O874" s="5"/>
    </row>
    <row r="875" spans="1:15" ht="15.6" customHeight="1">
      <c r="A875" s="158"/>
      <c r="B875" s="150"/>
      <c r="C875" s="152"/>
      <c r="D875" s="15" t="s">
        <v>20</v>
      </c>
      <c r="E875" s="59">
        <v>0</v>
      </c>
      <c r="F875" s="59">
        <v>0</v>
      </c>
      <c r="G875" s="129"/>
      <c r="H875" s="154"/>
      <c r="I875" s="154"/>
      <c r="J875" s="235"/>
      <c r="L875" s="5"/>
      <c r="M875" s="5"/>
      <c r="N875" s="4"/>
      <c r="O875" s="5"/>
    </row>
    <row r="876" spans="1:15">
      <c r="A876" s="158"/>
      <c r="B876" s="158" t="s">
        <v>6</v>
      </c>
      <c r="C876" s="152"/>
      <c r="D876" s="15" t="s">
        <v>56</v>
      </c>
      <c r="E876" s="59">
        <v>0</v>
      </c>
      <c r="F876" s="59">
        <v>0</v>
      </c>
      <c r="G876" s="129"/>
      <c r="H876" s="154"/>
      <c r="I876" s="154"/>
      <c r="J876" s="235"/>
      <c r="L876" s="5"/>
      <c r="M876" s="5"/>
      <c r="N876" s="4"/>
      <c r="O876" s="5"/>
    </row>
    <row r="877" spans="1:15">
      <c r="A877" s="158"/>
      <c r="B877" s="158"/>
      <c r="C877" s="152"/>
      <c r="D877" s="15" t="s">
        <v>22</v>
      </c>
      <c r="E877" s="59">
        <v>0</v>
      </c>
      <c r="F877" s="59">
        <v>0</v>
      </c>
      <c r="G877" s="129"/>
      <c r="H877" s="154"/>
      <c r="I877" s="154"/>
      <c r="J877" s="235"/>
      <c r="L877" s="5"/>
      <c r="M877" s="5"/>
      <c r="N877" s="4"/>
      <c r="O877" s="5"/>
    </row>
    <row r="878" spans="1:15">
      <c r="A878" s="158"/>
      <c r="B878" s="158"/>
      <c r="C878" s="152"/>
      <c r="D878" s="15" t="s">
        <v>20</v>
      </c>
      <c r="E878" s="59">
        <v>0</v>
      </c>
      <c r="F878" s="59">
        <v>0</v>
      </c>
      <c r="G878" s="129"/>
      <c r="H878" s="154"/>
      <c r="I878" s="154"/>
      <c r="J878" s="235"/>
      <c r="L878" s="5"/>
      <c r="M878" s="5"/>
      <c r="N878" s="4"/>
      <c r="O878" s="5"/>
    </row>
    <row r="879" spans="1:15">
      <c r="A879" s="158"/>
      <c r="B879" s="167" t="s">
        <v>245</v>
      </c>
      <c r="C879" s="152"/>
      <c r="D879" s="15" t="s">
        <v>56</v>
      </c>
      <c r="E879" s="59">
        <v>0</v>
      </c>
      <c r="F879" s="59">
        <v>0</v>
      </c>
      <c r="G879" s="129"/>
      <c r="H879" s="154"/>
      <c r="I879" s="154"/>
      <c r="J879" s="235"/>
      <c r="L879" s="5"/>
      <c r="M879" s="5"/>
      <c r="N879" s="4"/>
      <c r="O879" s="5"/>
    </row>
    <row r="880" spans="1:15">
      <c r="A880" s="158"/>
      <c r="B880" s="169"/>
      <c r="C880" s="152"/>
      <c r="D880" s="15" t="s">
        <v>22</v>
      </c>
      <c r="E880" s="59">
        <v>0</v>
      </c>
      <c r="F880" s="59">
        <v>0</v>
      </c>
      <c r="G880" s="129"/>
      <c r="H880" s="154"/>
      <c r="I880" s="154"/>
      <c r="J880" s="235"/>
      <c r="L880" s="5"/>
      <c r="M880" s="5"/>
      <c r="N880" s="4"/>
      <c r="O880" s="5"/>
    </row>
    <row r="881" spans="1:15">
      <c r="A881" s="158"/>
      <c r="B881" s="168"/>
      <c r="C881" s="153"/>
      <c r="D881" s="15" t="s">
        <v>20</v>
      </c>
      <c r="E881" s="59">
        <v>0</v>
      </c>
      <c r="F881" s="59">
        <v>0</v>
      </c>
      <c r="G881" s="130"/>
      <c r="H881" s="154"/>
      <c r="I881" s="154"/>
      <c r="J881" s="235"/>
      <c r="L881" s="5"/>
      <c r="M881" s="5"/>
      <c r="N881" s="4"/>
      <c r="O881" s="5"/>
    </row>
    <row r="884" spans="1:15">
      <c r="A884" s="180" t="s">
        <v>270</v>
      </c>
      <c r="B884" s="180"/>
      <c r="C884" s="60"/>
      <c r="D884" s="2" t="s">
        <v>271</v>
      </c>
    </row>
    <row r="885" spans="1:15">
      <c r="A885" s="2"/>
    </row>
    <row r="886" spans="1:15">
      <c r="A886" s="2"/>
      <c r="B886" s="7"/>
    </row>
    <row r="887" spans="1:15">
      <c r="A887" s="2" t="s">
        <v>250</v>
      </c>
      <c r="B887" s="7"/>
      <c r="C887" s="6"/>
      <c r="D887" s="4" t="s">
        <v>24</v>
      </c>
    </row>
    <row r="888" spans="1:15">
      <c r="A888" s="2"/>
      <c r="B888" s="7"/>
      <c r="C888" s="12"/>
    </row>
    <row r="889" spans="1:15">
      <c r="A889" s="2"/>
      <c r="B889" s="7"/>
      <c r="C889" s="4"/>
    </row>
    <row r="890" spans="1:15">
      <c r="A890" s="2" t="s">
        <v>15</v>
      </c>
      <c r="B890" s="7"/>
    </row>
    <row r="891" spans="1:15">
      <c r="A891" s="180" t="s">
        <v>177</v>
      </c>
      <c r="B891" s="180"/>
      <c r="C891" s="29"/>
      <c r="D891" s="2" t="s">
        <v>249</v>
      </c>
    </row>
    <row r="892" spans="1:15">
      <c r="A892" s="46"/>
      <c r="B892" s="46"/>
      <c r="C892" s="4"/>
    </row>
    <row r="893" spans="1:15">
      <c r="A893" s="46"/>
      <c r="B893" s="46"/>
      <c r="C893" s="4"/>
    </row>
    <row r="894" spans="1:15">
      <c r="A894" s="46"/>
      <c r="B894" s="46"/>
    </row>
    <row r="895" spans="1:15">
      <c r="A895" s="31" t="s">
        <v>16</v>
      </c>
      <c r="B895" s="7"/>
      <c r="C895" s="30"/>
    </row>
    <row r="896" spans="1:15">
      <c r="A896" s="2"/>
      <c r="B896" s="7"/>
      <c r="C896" s="30"/>
    </row>
  </sheetData>
  <mergeCells count="894">
    <mergeCell ref="B353:B355"/>
    <mergeCell ref="C353:C355"/>
    <mergeCell ref="G353:G355"/>
    <mergeCell ref="H353:H355"/>
    <mergeCell ref="I353:I355"/>
    <mergeCell ref="J353:J355"/>
    <mergeCell ref="A350:A355"/>
    <mergeCell ref="A359:A360"/>
    <mergeCell ref="C359:C360"/>
    <mergeCell ref="G356:G364"/>
    <mergeCell ref="B370:B373"/>
    <mergeCell ref="C388:C389"/>
    <mergeCell ref="A546:A549"/>
    <mergeCell ref="A560:A565"/>
    <mergeCell ref="B560:B562"/>
    <mergeCell ref="G558:G559"/>
    <mergeCell ref="C566:C570"/>
    <mergeCell ref="A492:A493"/>
    <mergeCell ref="G492:G493"/>
    <mergeCell ref="C520:C522"/>
    <mergeCell ref="C494:C496"/>
    <mergeCell ref="B523:B525"/>
    <mergeCell ref="A558:A559"/>
    <mergeCell ref="A568:A570"/>
    <mergeCell ref="A526:A545"/>
    <mergeCell ref="A494:A496"/>
    <mergeCell ref="B568:B570"/>
    <mergeCell ref="A378:A379"/>
    <mergeCell ref="A386:A387"/>
    <mergeCell ref="A384:A385"/>
    <mergeCell ref="B406:B409"/>
    <mergeCell ref="B396:B397"/>
    <mergeCell ref="A396:A397"/>
    <mergeCell ref="A417:A418"/>
    <mergeCell ref="J423:J424"/>
    <mergeCell ref="H523:H525"/>
    <mergeCell ref="I523:I525"/>
    <mergeCell ref="J523:J525"/>
    <mergeCell ref="J490:J491"/>
    <mergeCell ref="J479:J480"/>
    <mergeCell ref="H520:H522"/>
    <mergeCell ref="I520:I522"/>
    <mergeCell ref="B546:B547"/>
    <mergeCell ref="J431:J441"/>
    <mergeCell ref="H466:H468"/>
    <mergeCell ref="I466:I468"/>
    <mergeCell ref="I453:I455"/>
    <mergeCell ref="J453:J455"/>
    <mergeCell ref="J456:J458"/>
    <mergeCell ref="H459:H461"/>
    <mergeCell ref="I459:I461"/>
    <mergeCell ref="J459:J461"/>
    <mergeCell ref="H450:H452"/>
    <mergeCell ref="I450:I452"/>
    <mergeCell ref="J447:J449"/>
    <mergeCell ref="C523:C525"/>
    <mergeCell ref="J855:J863"/>
    <mergeCell ref="G864:G872"/>
    <mergeCell ref="H864:H872"/>
    <mergeCell ref="I864:I872"/>
    <mergeCell ref="G873:G881"/>
    <mergeCell ref="H873:H881"/>
    <mergeCell ref="I873:I881"/>
    <mergeCell ref="J873:J881"/>
    <mergeCell ref="J864:J872"/>
    <mergeCell ref="B777:B779"/>
    <mergeCell ref="B738:B740"/>
    <mergeCell ref="G469:G471"/>
    <mergeCell ref="H469:H471"/>
    <mergeCell ref="I469:I471"/>
    <mergeCell ref="J469:J471"/>
    <mergeCell ref="G98:G131"/>
    <mergeCell ref="H98:H131"/>
    <mergeCell ref="I98:I131"/>
    <mergeCell ref="J98:J131"/>
    <mergeCell ref="G192:G211"/>
    <mergeCell ref="H192:H211"/>
    <mergeCell ref="I192:I211"/>
    <mergeCell ref="J601:J603"/>
    <mergeCell ref="G571:G574"/>
    <mergeCell ref="C488:C489"/>
    <mergeCell ref="B177:B181"/>
    <mergeCell ref="C177:C181"/>
    <mergeCell ref="G177:G181"/>
    <mergeCell ref="H492:H493"/>
    <mergeCell ref="I492:I493"/>
    <mergeCell ref="J492:J493"/>
    <mergeCell ref="G479:G480"/>
    <mergeCell ref="B548:B549"/>
    <mergeCell ref="A843:A845"/>
    <mergeCell ref="B843:B845"/>
    <mergeCell ref="B831:B833"/>
    <mergeCell ref="B587:B590"/>
    <mergeCell ref="B591:B594"/>
    <mergeCell ref="A605:A606"/>
    <mergeCell ref="B605:B606"/>
    <mergeCell ref="A601:A603"/>
    <mergeCell ref="B601:B603"/>
    <mergeCell ref="B780:B782"/>
    <mergeCell ref="B774:B776"/>
    <mergeCell ref="B783:B785"/>
    <mergeCell ref="B786:B788"/>
    <mergeCell ref="B789:B791"/>
    <mergeCell ref="A705:A716"/>
    <mergeCell ref="A792:A800"/>
    <mergeCell ref="B792:B794"/>
    <mergeCell ref="B795:B797"/>
    <mergeCell ref="B798:B800"/>
    <mergeCell ref="A756:A767"/>
    <mergeCell ref="B756:B758"/>
    <mergeCell ref="B759:B761"/>
    <mergeCell ref="B762:B764"/>
    <mergeCell ref="B765:B767"/>
    <mergeCell ref="A622:A624"/>
    <mergeCell ref="A686:A689"/>
    <mergeCell ref="B686:B689"/>
    <mergeCell ref="B595:B598"/>
    <mergeCell ref="B834:B836"/>
    <mergeCell ref="A831:A836"/>
    <mergeCell ref="B825:B827"/>
    <mergeCell ref="B711:B713"/>
    <mergeCell ref="B619:B621"/>
    <mergeCell ref="A634:A636"/>
    <mergeCell ref="A619:A621"/>
    <mergeCell ref="A625:A627"/>
    <mergeCell ref="A631:A633"/>
    <mergeCell ref="A587:A598"/>
    <mergeCell ref="A717:A731"/>
    <mergeCell ref="A732:A743"/>
    <mergeCell ref="B732:B734"/>
    <mergeCell ref="B735:B737"/>
    <mergeCell ref="B714:B716"/>
    <mergeCell ref="A744:A755"/>
    <mergeCell ref="B744:B746"/>
    <mergeCell ref="A768:A782"/>
    <mergeCell ref="B768:B770"/>
    <mergeCell ref="B771:B773"/>
    <mergeCell ref="H846:H854"/>
    <mergeCell ref="I846:I854"/>
    <mergeCell ref="J846:J854"/>
    <mergeCell ref="G855:G863"/>
    <mergeCell ref="A846:A854"/>
    <mergeCell ref="B846:B848"/>
    <mergeCell ref="B849:B851"/>
    <mergeCell ref="B852:B854"/>
    <mergeCell ref="A855:A863"/>
    <mergeCell ref="B855:B857"/>
    <mergeCell ref="B858:B860"/>
    <mergeCell ref="B861:B863"/>
    <mergeCell ref="H855:H863"/>
    <mergeCell ref="I855:I863"/>
    <mergeCell ref="C846:C881"/>
    <mergeCell ref="G846:G854"/>
    <mergeCell ref="A864:A872"/>
    <mergeCell ref="B864:B866"/>
    <mergeCell ref="B867:B869"/>
    <mergeCell ref="B870:B872"/>
    <mergeCell ref="A873:A881"/>
    <mergeCell ref="B873:B875"/>
    <mergeCell ref="B876:B878"/>
    <mergeCell ref="B879:B881"/>
    <mergeCell ref="A331:A333"/>
    <mergeCell ref="B304:B306"/>
    <mergeCell ref="A310:A318"/>
    <mergeCell ref="B310:B312"/>
    <mergeCell ref="B313:B315"/>
    <mergeCell ref="G482:G483"/>
    <mergeCell ref="G485:G486"/>
    <mergeCell ref="H490:H491"/>
    <mergeCell ref="I490:I491"/>
    <mergeCell ref="H423:H424"/>
    <mergeCell ref="I423:I424"/>
    <mergeCell ref="H378:H379"/>
    <mergeCell ref="I378:I379"/>
    <mergeCell ref="I431:I441"/>
    <mergeCell ref="A421:A422"/>
    <mergeCell ref="B421:B422"/>
    <mergeCell ref="B423:B424"/>
    <mergeCell ref="A423:A424"/>
    <mergeCell ref="B428:B430"/>
    <mergeCell ref="A447:A452"/>
    <mergeCell ref="B447:B449"/>
    <mergeCell ref="B413:B414"/>
    <mergeCell ref="A366:A376"/>
    <mergeCell ref="B366:B369"/>
    <mergeCell ref="I152:I156"/>
    <mergeCell ref="J152:J156"/>
    <mergeCell ref="H157:H161"/>
    <mergeCell ref="I157:I161"/>
    <mergeCell ref="J157:J161"/>
    <mergeCell ref="B289:B291"/>
    <mergeCell ref="B292:B294"/>
    <mergeCell ref="B295:B297"/>
    <mergeCell ref="J192:J211"/>
    <mergeCell ref="J162:J166"/>
    <mergeCell ref="I187:I191"/>
    <mergeCell ref="J187:J191"/>
    <mergeCell ref="H187:H191"/>
    <mergeCell ref="I289:I297"/>
    <mergeCell ref="B250:B252"/>
    <mergeCell ref="B253:B255"/>
    <mergeCell ref="B265:B267"/>
    <mergeCell ref="C172:C176"/>
    <mergeCell ref="C207:C211"/>
    <mergeCell ref="C152:C156"/>
    <mergeCell ref="C157:C161"/>
    <mergeCell ref="G167:G171"/>
    <mergeCell ref="H167:H171"/>
    <mergeCell ref="B747:B749"/>
    <mergeCell ref="B750:B752"/>
    <mergeCell ref="B753:B755"/>
    <mergeCell ref="H601:H603"/>
    <mergeCell ref="I601:I603"/>
    <mergeCell ref="J298:J309"/>
    <mergeCell ref="H319:H330"/>
    <mergeCell ref="I560:I565"/>
    <mergeCell ref="J560:J565"/>
    <mergeCell ref="I568:I570"/>
    <mergeCell ref="J568:J570"/>
    <mergeCell ref="H591:H594"/>
    <mergeCell ref="I591:I594"/>
    <mergeCell ref="J591:J594"/>
    <mergeCell ref="H310:H318"/>
    <mergeCell ref="I310:I318"/>
    <mergeCell ref="J310:J318"/>
    <mergeCell ref="H334:H341"/>
    <mergeCell ref="H396:H397"/>
    <mergeCell ref="I396:I397"/>
    <mergeCell ref="J396:J397"/>
    <mergeCell ref="J350:J352"/>
    <mergeCell ref="I421:I422"/>
    <mergeCell ref="J421:J422"/>
    <mergeCell ref="B717:B719"/>
    <mergeCell ref="B720:B722"/>
    <mergeCell ref="B726:B728"/>
    <mergeCell ref="B729:B731"/>
    <mergeCell ref="B723:B725"/>
    <mergeCell ref="B705:B707"/>
    <mergeCell ref="H717:H731"/>
    <mergeCell ref="I717:I731"/>
    <mergeCell ref="J717:J731"/>
    <mergeCell ref="B708:B710"/>
    <mergeCell ref="G48:G52"/>
    <mergeCell ref="H48:H52"/>
    <mergeCell ref="B53:B57"/>
    <mergeCell ref="B48:B52"/>
    <mergeCell ref="A43:A57"/>
    <mergeCell ref="B517:B519"/>
    <mergeCell ref="C517:C519"/>
    <mergeCell ref="G517:G519"/>
    <mergeCell ref="H517:H519"/>
    <mergeCell ref="A514:A525"/>
    <mergeCell ref="B103:B107"/>
    <mergeCell ref="C103:C107"/>
    <mergeCell ref="B108:B110"/>
    <mergeCell ref="A98:A110"/>
    <mergeCell ref="G331:G333"/>
    <mergeCell ref="A212:A222"/>
    <mergeCell ref="B212:B215"/>
    <mergeCell ref="H137:H151"/>
    <mergeCell ref="A223:A233"/>
    <mergeCell ref="B223:B226"/>
    <mergeCell ref="B227:B230"/>
    <mergeCell ref="B231:B233"/>
    <mergeCell ref="A234:A237"/>
    <mergeCell ref="A289:A297"/>
    <mergeCell ref="G53:G57"/>
    <mergeCell ref="H53:H57"/>
    <mergeCell ref="I517:I519"/>
    <mergeCell ref="J517:J519"/>
    <mergeCell ref="A162:A191"/>
    <mergeCell ref="B162:B166"/>
    <mergeCell ref="B167:B171"/>
    <mergeCell ref="A83:A87"/>
    <mergeCell ref="B83:B87"/>
    <mergeCell ref="A68:A72"/>
    <mergeCell ref="B68:B72"/>
    <mergeCell ref="A137:A141"/>
    <mergeCell ref="B137:B141"/>
    <mergeCell ref="A142:A146"/>
    <mergeCell ref="B142:B146"/>
    <mergeCell ref="A147:A151"/>
    <mergeCell ref="B147:B151"/>
    <mergeCell ref="B111:B115"/>
    <mergeCell ref="A119:A123"/>
    <mergeCell ref="H132:H136"/>
    <mergeCell ref="I132:I136"/>
    <mergeCell ref="J132:J136"/>
    <mergeCell ref="I137:I151"/>
    <mergeCell ref="H152:H156"/>
    <mergeCell ref="B119:B123"/>
    <mergeCell ref="B216:B219"/>
    <mergeCell ref="B220:B222"/>
    <mergeCell ref="A152:A156"/>
    <mergeCell ref="A238:A246"/>
    <mergeCell ref="A73:A77"/>
    <mergeCell ref="B73:B77"/>
    <mergeCell ref="B152:B156"/>
    <mergeCell ref="G38:G42"/>
    <mergeCell ref="A78:A82"/>
    <mergeCell ref="B207:B211"/>
    <mergeCell ref="A192:A211"/>
    <mergeCell ref="A132:A136"/>
    <mergeCell ref="B132:B136"/>
    <mergeCell ref="A111:A118"/>
    <mergeCell ref="B116:B118"/>
    <mergeCell ref="A124:A131"/>
    <mergeCell ref="B124:B128"/>
    <mergeCell ref="B129:B131"/>
    <mergeCell ref="A88:A92"/>
    <mergeCell ref="B88:B92"/>
    <mergeCell ref="A93:A97"/>
    <mergeCell ref="B93:B97"/>
    <mergeCell ref="B98:B102"/>
    <mergeCell ref="H38:H42"/>
    <mergeCell ref="I38:I42"/>
    <mergeCell ref="J38:J42"/>
    <mergeCell ref="J622:J624"/>
    <mergeCell ref="B575:B578"/>
    <mergeCell ref="C575:C578"/>
    <mergeCell ref="G575:G578"/>
    <mergeCell ref="H575:H578"/>
    <mergeCell ref="I575:I578"/>
    <mergeCell ref="J575:J578"/>
    <mergeCell ref="B579:B582"/>
    <mergeCell ref="C579:C582"/>
    <mergeCell ref="G579:G582"/>
    <mergeCell ref="H579:H582"/>
    <mergeCell ref="I579:I582"/>
    <mergeCell ref="J579:J582"/>
    <mergeCell ref="C68:C72"/>
    <mergeCell ref="C73:C77"/>
    <mergeCell ref="C78:C82"/>
    <mergeCell ref="C83:C87"/>
    <mergeCell ref="B78:B82"/>
    <mergeCell ref="B187:B191"/>
    <mergeCell ref="B172:B176"/>
    <mergeCell ref="B182:B186"/>
    <mergeCell ref="A5:A6"/>
    <mergeCell ref="B5:B6"/>
    <mergeCell ref="D5:D6"/>
    <mergeCell ref="A8:A12"/>
    <mergeCell ref="B8:B12"/>
    <mergeCell ref="A58:A62"/>
    <mergeCell ref="B58:B62"/>
    <mergeCell ref="A63:A67"/>
    <mergeCell ref="B63:B67"/>
    <mergeCell ref="C58:C62"/>
    <mergeCell ref="C63:C67"/>
    <mergeCell ref="B38:B42"/>
    <mergeCell ref="C38:C42"/>
    <mergeCell ref="B13:B17"/>
    <mergeCell ref="B18:B22"/>
    <mergeCell ref="B23:B27"/>
    <mergeCell ref="B28:B32"/>
    <mergeCell ref="B33:B37"/>
    <mergeCell ref="B43:B47"/>
    <mergeCell ref="C48:C52"/>
    <mergeCell ref="C53:C57"/>
    <mergeCell ref="C5:C6"/>
    <mergeCell ref="C23:C27"/>
    <mergeCell ref="C28:C32"/>
    <mergeCell ref="A157:A161"/>
    <mergeCell ref="B157:B161"/>
    <mergeCell ref="B202:B206"/>
    <mergeCell ref="B192:B196"/>
    <mergeCell ref="B197:B201"/>
    <mergeCell ref="B234:B235"/>
    <mergeCell ref="A277:A279"/>
    <mergeCell ref="B277:B279"/>
    <mergeCell ref="A280:A288"/>
    <mergeCell ref="B280:B282"/>
    <mergeCell ref="B283:B285"/>
    <mergeCell ref="B286:B288"/>
    <mergeCell ref="B256:B258"/>
    <mergeCell ref="B259:B261"/>
    <mergeCell ref="B262:B264"/>
    <mergeCell ref="A268:A276"/>
    <mergeCell ref="B268:B270"/>
    <mergeCell ref="B271:B273"/>
    <mergeCell ref="B274:B276"/>
    <mergeCell ref="B238:B240"/>
    <mergeCell ref="B241:B243"/>
    <mergeCell ref="B244:B246"/>
    <mergeCell ref="A247:A255"/>
    <mergeCell ref="B247:B249"/>
    <mergeCell ref="A256:A267"/>
    <mergeCell ref="A334:A341"/>
    <mergeCell ref="B334:B337"/>
    <mergeCell ref="B338:B341"/>
    <mergeCell ref="A415:A416"/>
    <mergeCell ref="B415:B416"/>
    <mergeCell ref="B316:B318"/>
    <mergeCell ref="A319:A330"/>
    <mergeCell ref="B319:B322"/>
    <mergeCell ref="B323:B326"/>
    <mergeCell ref="B327:B330"/>
    <mergeCell ref="A298:A309"/>
    <mergeCell ref="B298:B300"/>
    <mergeCell ref="B301:B303"/>
    <mergeCell ref="B307:B309"/>
    <mergeCell ref="B331:B333"/>
    <mergeCell ref="A388:A389"/>
    <mergeCell ref="A399:A412"/>
    <mergeCell ref="B399:B402"/>
    <mergeCell ref="B403:B405"/>
    <mergeCell ref="B350:B352"/>
    <mergeCell ref="B410:B412"/>
    <mergeCell ref="A413:A414"/>
    <mergeCell ref="B374:B376"/>
    <mergeCell ref="B417:B418"/>
    <mergeCell ref="A469:A471"/>
    <mergeCell ref="B469:B471"/>
    <mergeCell ref="B690:B692"/>
    <mergeCell ref="B693:B695"/>
    <mergeCell ref="B699:B701"/>
    <mergeCell ref="B702:B704"/>
    <mergeCell ref="B696:B698"/>
    <mergeCell ref="B634:B636"/>
    <mergeCell ref="A637:A640"/>
    <mergeCell ref="B637:B640"/>
    <mergeCell ref="A641:A644"/>
    <mergeCell ref="B641:B644"/>
    <mergeCell ref="B659:B661"/>
    <mergeCell ref="A649:A652"/>
    <mergeCell ref="B649:B652"/>
    <mergeCell ref="A690:A704"/>
    <mergeCell ref="A670:A685"/>
    <mergeCell ref="B670:B673"/>
    <mergeCell ref="B674:B677"/>
    <mergeCell ref="A653:A661"/>
    <mergeCell ref="A645:A648"/>
    <mergeCell ref="B631:B633"/>
    <mergeCell ref="B682:B685"/>
    <mergeCell ref="G33:G37"/>
    <mergeCell ref="G28:G32"/>
    <mergeCell ref="G23:G27"/>
    <mergeCell ref="C187:C191"/>
    <mergeCell ref="C167:C171"/>
    <mergeCell ref="A472:A478"/>
    <mergeCell ref="B472:B474"/>
    <mergeCell ref="B514:B516"/>
    <mergeCell ref="A456:A458"/>
    <mergeCell ref="B456:B458"/>
    <mergeCell ref="A459:A461"/>
    <mergeCell ref="B459:B461"/>
    <mergeCell ref="A462:A465"/>
    <mergeCell ref="B462:B465"/>
    <mergeCell ref="A490:A491"/>
    <mergeCell ref="A466:A468"/>
    <mergeCell ref="B466:B468"/>
    <mergeCell ref="A342:A349"/>
    <mergeCell ref="B342:B345"/>
    <mergeCell ref="B346:B349"/>
    <mergeCell ref="A419:A420"/>
    <mergeCell ref="A431:A441"/>
    <mergeCell ref="B431:B434"/>
    <mergeCell ref="B435:B438"/>
    <mergeCell ref="C33:C37"/>
    <mergeCell ref="A819:A830"/>
    <mergeCell ref="B819:B821"/>
    <mergeCell ref="B822:B824"/>
    <mergeCell ref="B828:B830"/>
    <mergeCell ref="A801:A809"/>
    <mergeCell ref="B801:B803"/>
    <mergeCell ref="B804:B806"/>
    <mergeCell ref="B807:B809"/>
    <mergeCell ref="A810:A818"/>
    <mergeCell ref="B810:B812"/>
    <mergeCell ref="B813:B815"/>
    <mergeCell ref="B816:B818"/>
    <mergeCell ref="A783:A791"/>
    <mergeCell ref="B520:B522"/>
    <mergeCell ref="A628:A630"/>
    <mergeCell ref="B628:B630"/>
    <mergeCell ref="A662:A665"/>
    <mergeCell ref="B662:B665"/>
    <mergeCell ref="A607:A609"/>
    <mergeCell ref="B607:B609"/>
    <mergeCell ref="A571:A582"/>
    <mergeCell ref="C162:C166"/>
    <mergeCell ref="C192:C196"/>
    <mergeCell ref="H5:H6"/>
    <mergeCell ref="I5:I6"/>
    <mergeCell ref="J5:J6"/>
    <mergeCell ref="C8:C12"/>
    <mergeCell ref="C13:C17"/>
    <mergeCell ref="C18:C22"/>
    <mergeCell ref="H8:H12"/>
    <mergeCell ref="I8:I12"/>
    <mergeCell ref="J8:J12"/>
    <mergeCell ref="H13:H17"/>
    <mergeCell ref="G18:G22"/>
    <mergeCell ref="G13:G17"/>
    <mergeCell ref="G8:G12"/>
    <mergeCell ref="E5:E6"/>
    <mergeCell ref="F5:F6"/>
    <mergeCell ref="G5:G6"/>
    <mergeCell ref="H28:H32"/>
    <mergeCell ref="I28:I32"/>
    <mergeCell ref="J28:J32"/>
    <mergeCell ref="H33:H37"/>
    <mergeCell ref="I33:I37"/>
    <mergeCell ref="J33:J37"/>
    <mergeCell ref="I13:I17"/>
    <mergeCell ref="J13:J17"/>
    <mergeCell ref="H18:H22"/>
    <mergeCell ref="I18:I22"/>
    <mergeCell ref="J18:J22"/>
    <mergeCell ref="H23:H27"/>
    <mergeCell ref="I23:I27"/>
    <mergeCell ref="J23:J27"/>
    <mergeCell ref="C88:C92"/>
    <mergeCell ref="C93:C97"/>
    <mergeCell ref="C98:C102"/>
    <mergeCell ref="C111:C115"/>
    <mergeCell ref="C119:C123"/>
    <mergeCell ref="C132:C136"/>
    <mergeCell ref="C197:C201"/>
    <mergeCell ref="C182:C186"/>
    <mergeCell ref="C137:C141"/>
    <mergeCell ref="C142:C146"/>
    <mergeCell ref="C147:C151"/>
    <mergeCell ref="C124:C128"/>
    <mergeCell ref="C399:C412"/>
    <mergeCell ref="C413:C420"/>
    <mergeCell ref="C431:C441"/>
    <mergeCell ref="C447:C452"/>
    <mergeCell ref="C472:C478"/>
    <mergeCell ref="C202:C206"/>
    <mergeCell ref="C212:C222"/>
    <mergeCell ref="C223:C233"/>
    <mergeCell ref="C234:C237"/>
    <mergeCell ref="C238:C246"/>
    <mergeCell ref="C386:C387"/>
    <mergeCell ref="C247:C255"/>
    <mergeCell ref="C256:C264"/>
    <mergeCell ref="C268:C276"/>
    <mergeCell ref="C277:C279"/>
    <mergeCell ref="C280:C288"/>
    <mergeCell ref="C289:C297"/>
    <mergeCell ref="C310:C318"/>
    <mergeCell ref="C342:C349"/>
    <mergeCell ref="C334:C341"/>
    <mergeCell ref="C469:C471"/>
    <mergeCell ref="C396:C397"/>
    <mergeCell ref="G58:G62"/>
    <mergeCell ref="G63:G67"/>
    <mergeCell ref="C43:C47"/>
    <mergeCell ref="G43:G47"/>
    <mergeCell ref="C756:C767"/>
    <mergeCell ref="C768:C782"/>
    <mergeCell ref="C783:C791"/>
    <mergeCell ref="C792:C800"/>
    <mergeCell ref="C801:C809"/>
    <mergeCell ref="C587:C612"/>
    <mergeCell ref="C690:C704"/>
    <mergeCell ref="C705:C716"/>
    <mergeCell ref="C717:C731"/>
    <mergeCell ref="C732:C743"/>
    <mergeCell ref="C744:C755"/>
    <mergeCell ref="G152:G156"/>
    <mergeCell ref="G157:G161"/>
    <mergeCell ref="C526:C549"/>
    <mergeCell ref="C560:C565"/>
    <mergeCell ref="C298:C309"/>
    <mergeCell ref="C319:C330"/>
    <mergeCell ref="C350:C352"/>
    <mergeCell ref="C366:C376"/>
    <mergeCell ref="C378:C379"/>
    <mergeCell ref="G132:G136"/>
    <mergeCell ref="G187:G191"/>
    <mergeCell ref="G514:G516"/>
    <mergeCell ref="G717:G731"/>
    <mergeCell ref="H63:H67"/>
    <mergeCell ref="I63:I67"/>
    <mergeCell ref="J63:J67"/>
    <mergeCell ref="I68:I72"/>
    <mergeCell ref="J68:J72"/>
    <mergeCell ref="H93:H97"/>
    <mergeCell ref="I93:I97"/>
    <mergeCell ref="J93:J97"/>
    <mergeCell ref="I88:I92"/>
    <mergeCell ref="G93:G97"/>
    <mergeCell ref="I73:I77"/>
    <mergeCell ref="J73:J77"/>
    <mergeCell ref="I78:I82"/>
    <mergeCell ref="I83:I87"/>
    <mergeCell ref="G68:G92"/>
    <mergeCell ref="H68:H92"/>
    <mergeCell ref="J238:J246"/>
    <mergeCell ref="G162:G166"/>
    <mergeCell ref="H162:H166"/>
    <mergeCell ref="I162:I166"/>
    <mergeCell ref="H43:H47"/>
    <mergeCell ref="I43:I47"/>
    <mergeCell ref="J43:J47"/>
    <mergeCell ref="H58:H62"/>
    <mergeCell ref="I58:I62"/>
    <mergeCell ref="J58:J62"/>
    <mergeCell ref="I53:I57"/>
    <mergeCell ref="J53:J57"/>
    <mergeCell ref="I48:I52"/>
    <mergeCell ref="J48:J52"/>
    <mergeCell ref="I167:I171"/>
    <mergeCell ref="J167:J171"/>
    <mergeCell ref="G172:G176"/>
    <mergeCell ref="H172:H176"/>
    <mergeCell ref="I172:I176"/>
    <mergeCell ref="J172:J176"/>
    <mergeCell ref="G182:G186"/>
    <mergeCell ref="H182:H186"/>
    <mergeCell ref="I182:I186"/>
    <mergeCell ref="J182:J186"/>
    <mergeCell ref="H177:H181"/>
    <mergeCell ref="I177:I181"/>
    <mergeCell ref="J177:J181"/>
    <mergeCell ref="G238:G279"/>
    <mergeCell ref="H247:H255"/>
    <mergeCell ref="I247:I255"/>
    <mergeCell ref="J247:J255"/>
    <mergeCell ref="H234:H237"/>
    <mergeCell ref="I234:I237"/>
    <mergeCell ref="J234:J237"/>
    <mergeCell ref="H238:H246"/>
    <mergeCell ref="I238:I246"/>
    <mergeCell ref="G212:G237"/>
    <mergeCell ref="H212:H222"/>
    <mergeCell ref="I212:I222"/>
    <mergeCell ref="H223:H233"/>
    <mergeCell ref="I223:I233"/>
    <mergeCell ref="H256:H267"/>
    <mergeCell ref="I256:I267"/>
    <mergeCell ref="J256:J267"/>
    <mergeCell ref="H268:H276"/>
    <mergeCell ref="I268:I276"/>
    <mergeCell ref="J268:J276"/>
    <mergeCell ref="H277:H279"/>
    <mergeCell ref="I277:I279"/>
    <mergeCell ref="J277:J279"/>
    <mergeCell ref="J399:J412"/>
    <mergeCell ref="G377:G381"/>
    <mergeCell ref="G350:G352"/>
    <mergeCell ref="H350:H352"/>
    <mergeCell ref="H399:H412"/>
    <mergeCell ref="I399:I412"/>
    <mergeCell ref="H298:H309"/>
    <mergeCell ref="I298:I309"/>
    <mergeCell ref="I319:I330"/>
    <mergeCell ref="J319:J330"/>
    <mergeCell ref="G280:G330"/>
    <mergeCell ref="H280:H288"/>
    <mergeCell ref="I280:I288"/>
    <mergeCell ref="J280:J288"/>
    <mergeCell ref="J289:J297"/>
    <mergeCell ref="A613:A615"/>
    <mergeCell ref="G399:G412"/>
    <mergeCell ref="H366:H376"/>
    <mergeCell ref="I366:I376"/>
    <mergeCell ref="J366:J376"/>
    <mergeCell ref="J783:J791"/>
    <mergeCell ref="H744:H755"/>
    <mergeCell ref="I744:I755"/>
    <mergeCell ref="H756:H767"/>
    <mergeCell ref="I756:I767"/>
    <mergeCell ref="H768:H782"/>
    <mergeCell ref="I768:I782"/>
    <mergeCell ref="H783:H791"/>
    <mergeCell ref="I783:I791"/>
    <mergeCell ref="J768:J782"/>
    <mergeCell ref="H413:H414"/>
    <mergeCell ref="I413:I414"/>
    <mergeCell ref="J413:J414"/>
    <mergeCell ref="H415:H416"/>
    <mergeCell ref="G366:G376"/>
    <mergeCell ref="J637:J640"/>
    <mergeCell ref="G783:G791"/>
    <mergeCell ref="I686:I689"/>
    <mergeCell ref="H732:H743"/>
    <mergeCell ref="A2:J2"/>
    <mergeCell ref="A3:J3"/>
    <mergeCell ref="A4:J4"/>
    <mergeCell ref="G587:G612"/>
    <mergeCell ref="H587:H590"/>
    <mergeCell ref="I587:I590"/>
    <mergeCell ref="J587:J590"/>
    <mergeCell ref="J450:J452"/>
    <mergeCell ref="G526:G557"/>
    <mergeCell ref="G566:G567"/>
    <mergeCell ref="G568:G570"/>
    <mergeCell ref="H566:H567"/>
    <mergeCell ref="I566:I567"/>
    <mergeCell ref="J566:J567"/>
    <mergeCell ref="H568:H570"/>
    <mergeCell ref="G383:G393"/>
    <mergeCell ref="J377:J381"/>
    <mergeCell ref="G442:G446"/>
    <mergeCell ref="H289:H297"/>
    <mergeCell ref="I334:I341"/>
    <mergeCell ref="J334:J341"/>
    <mergeCell ref="J331:J333"/>
    <mergeCell ref="J342:J349"/>
    <mergeCell ref="G137:G151"/>
    <mergeCell ref="B653:B655"/>
    <mergeCell ref="B645:B648"/>
    <mergeCell ref="J645:J648"/>
    <mergeCell ref="I670:I685"/>
    <mergeCell ref="I801:I809"/>
    <mergeCell ref="J810:J818"/>
    <mergeCell ref="J801:J809"/>
    <mergeCell ref="A884:B884"/>
    <mergeCell ref="A891:B891"/>
    <mergeCell ref="H810:H818"/>
    <mergeCell ref="I810:I818"/>
    <mergeCell ref="H819:H830"/>
    <mergeCell ref="I819:I830"/>
    <mergeCell ref="J819:J830"/>
    <mergeCell ref="H792:H800"/>
    <mergeCell ref="I792:I800"/>
    <mergeCell ref="J792:J800"/>
    <mergeCell ref="H801:H809"/>
    <mergeCell ref="I732:I743"/>
    <mergeCell ref="G690:G704"/>
    <mergeCell ref="H690:H704"/>
    <mergeCell ref="I690:I704"/>
    <mergeCell ref="G768:G782"/>
    <mergeCell ref="J690:J704"/>
    <mergeCell ref="J415:J416"/>
    <mergeCell ref="J571:J574"/>
    <mergeCell ref="G503:G504"/>
    <mergeCell ref="H503:H504"/>
    <mergeCell ref="I503:I504"/>
    <mergeCell ref="G494:G496"/>
    <mergeCell ref="H494:H496"/>
    <mergeCell ref="I494:I496"/>
    <mergeCell ref="J494:J496"/>
    <mergeCell ref="J503:J504"/>
    <mergeCell ref="G520:G522"/>
    <mergeCell ref="J520:J522"/>
    <mergeCell ref="H560:H565"/>
    <mergeCell ref="G456:G458"/>
    <mergeCell ref="G459:G461"/>
    <mergeCell ref="H514:H516"/>
    <mergeCell ref="I514:I516"/>
    <mergeCell ref="J514:J516"/>
    <mergeCell ref="H526:H549"/>
    <mergeCell ref="I526:I549"/>
    <mergeCell ref="J526:J549"/>
    <mergeCell ref="G447:G452"/>
    <mergeCell ref="G472:G478"/>
    <mergeCell ref="H472:H478"/>
    <mergeCell ref="A837:A842"/>
    <mergeCell ref="B837:B839"/>
    <mergeCell ref="B840:B842"/>
    <mergeCell ref="H342:H349"/>
    <mergeCell ref="I342:I349"/>
    <mergeCell ref="I350:I352"/>
    <mergeCell ref="H417:H418"/>
    <mergeCell ref="I417:I418"/>
    <mergeCell ref="H447:H449"/>
    <mergeCell ref="I447:I449"/>
    <mergeCell ref="C456:C458"/>
    <mergeCell ref="C459:C461"/>
    <mergeCell ref="C462:C465"/>
    <mergeCell ref="C466:C468"/>
    <mergeCell ref="C819:C830"/>
    <mergeCell ref="C831:C845"/>
    <mergeCell ref="C810:C818"/>
    <mergeCell ref="H653:H661"/>
    <mergeCell ref="I653:I661"/>
    <mergeCell ref="H670:H685"/>
    <mergeCell ref="B656:B658"/>
    <mergeCell ref="B741:B743"/>
    <mergeCell ref="I415:I416"/>
    <mergeCell ref="H607:H609"/>
    <mergeCell ref="A488:A489"/>
    <mergeCell ref="C514:C516"/>
    <mergeCell ref="J670:J685"/>
    <mergeCell ref="A666:A669"/>
    <mergeCell ref="B666:B669"/>
    <mergeCell ref="J666:J669"/>
    <mergeCell ref="B678:B681"/>
    <mergeCell ref="H619:H621"/>
    <mergeCell ref="A425:A430"/>
    <mergeCell ref="H425:H430"/>
    <mergeCell ref="I425:I430"/>
    <mergeCell ref="J425:J430"/>
    <mergeCell ref="G413:G430"/>
    <mergeCell ref="J605:J606"/>
    <mergeCell ref="H605:H606"/>
    <mergeCell ref="I605:I606"/>
    <mergeCell ref="I607:I609"/>
    <mergeCell ref="H595:H598"/>
    <mergeCell ref="I595:I598"/>
    <mergeCell ref="J595:J598"/>
    <mergeCell ref="A616:A618"/>
    <mergeCell ref="B616:B618"/>
    <mergeCell ref="J616:J618"/>
    <mergeCell ref="A610:A612"/>
    <mergeCell ref="B625:B627"/>
    <mergeCell ref="J625:J627"/>
    <mergeCell ref="J417:J418"/>
    <mergeCell ref="H421:H422"/>
    <mergeCell ref="A503:A504"/>
    <mergeCell ref="B425:B427"/>
    <mergeCell ref="H583:H586"/>
    <mergeCell ref="G462:G465"/>
    <mergeCell ref="H462:H465"/>
    <mergeCell ref="A453:A455"/>
    <mergeCell ref="B453:B455"/>
    <mergeCell ref="C453:C455"/>
    <mergeCell ref="G453:G455"/>
    <mergeCell ref="H453:H455"/>
    <mergeCell ref="G431:G441"/>
    <mergeCell ref="H431:H441"/>
    <mergeCell ref="H456:H458"/>
    <mergeCell ref="B450:B452"/>
    <mergeCell ref="B563:B565"/>
    <mergeCell ref="A566:A567"/>
    <mergeCell ref="B439:B441"/>
    <mergeCell ref="B503:B504"/>
    <mergeCell ref="C503:C504"/>
    <mergeCell ref="B494:B496"/>
    <mergeCell ref="B571:B574"/>
    <mergeCell ref="B622:B624"/>
    <mergeCell ref="B613:B615"/>
    <mergeCell ref="J619:J621"/>
    <mergeCell ref="C571:C574"/>
    <mergeCell ref="G583:G586"/>
    <mergeCell ref="B583:B586"/>
    <mergeCell ref="J607:J609"/>
    <mergeCell ref="J610:J612"/>
    <mergeCell ref="C583:C586"/>
    <mergeCell ref="I619:I621"/>
    <mergeCell ref="B610:B612"/>
    <mergeCell ref="J613:J615"/>
    <mergeCell ref="I583:I586"/>
    <mergeCell ref="J583:J586"/>
    <mergeCell ref="G831:G836"/>
    <mergeCell ref="H831:H836"/>
    <mergeCell ref="I831:I836"/>
    <mergeCell ref="J831:J836"/>
    <mergeCell ref="H558:H559"/>
    <mergeCell ref="I558:I559"/>
    <mergeCell ref="J558:J559"/>
    <mergeCell ref="H631:H633"/>
    <mergeCell ref="I631:I633"/>
    <mergeCell ref="J641:J644"/>
    <mergeCell ref="J649:J652"/>
    <mergeCell ref="J732:J743"/>
    <mergeCell ref="G705:G716"/>
    <mergeCell ref="H705:H716"/>
    <mergeCell ref="I705:I716"/>
    <mergeCell ref="J686:J689"/>
    <mergeCell ref="J705:J716"/>
    <mergeCell ref="H686:H689"/>
    <mergeCell ref="H571:H574"/>
    <mergeCell ref="I571:I574"/>
    <mergeCell ref="G560:G565"/>
    <mergeCell ref="J628:J630"/>
    <mergeCell ref="G819:G830"/>
    <mergeCell ref="G792:G818"/>
    <mergeCell ref="G487:G491"/>
    <mergeCell ref="I456:I458"/>
    <mergeCell ref="G631:G633"/>
    <mergeCell ref="G613:G630"/>
    <mergeCell ref="G634:G669"/>
    <mergeCell ref="G670:G689"/>
    <mergeCell ref="G466:G468"/>
    <mergeCell ref="G523:G525"/>
    <mergeCell ref="J83:J87"/>
    <mergeCell ref="J142:J146"/>
    <mergeCell ref="J212:J222"/>
    <mergeCell ref="J223:J233"/>
    <mergeCell ref="G843:G845"/>
    <mergeCell ref="H843:H845"/>
    <mergeCell ref="I843:I845"/>
    <mergeCell ref="J843:J845"/>
    <mergeCell ref="G837:G842"/>
    <mergeCell ref="H837:H842"/>
    <mergeCell ref="I837:I842"/>
    <mergeCell ref="J837:J842"/>
    <mergeCell ref="I462:I465"/>
    <mergeCell ref="J462:J465"/>
    <mergeCell ref="J466:J468"/>
    <mergeCell ref="G732:G767"/>
    <mergeCell ref="I472:I478"/>
    <mergeCell ref="J472:J478"/>
    <mergeCell ref="J631:J633"/>
    <mergeCell ref="J744:J755"/>
    <mergeCell ref="J756:J767"/>
    <mergeCell ref="J653:J661"/>
    <mergeCell ref="J634:J636"/>
    <mergeCell ref="J662:J665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76" workbookViewId="0">
      <selection activeCell="B82" sqref="B82:E88"/>
    </sheetView>
  </sheetViews>
  <sheetFormatPr defaultColWidth="8.88671875" defaultRowHeight="15.6"/>
  <cols>
    <col min="1" max="1" width="5.109375" style="75" customWidth="1"/>
    <col min="2" max="2" width="47.44140625" style="75" customWidth="1"/>
    <col min="3" max="3" width="8.88671875" style="75" customWidth="1"/>
    <col min="4" max="4" width="11.6640625" style="120" customWidth="1"/>
    <col min="5" max="5" width="12.44140625" style="75" customWidth="1"/>
    <col min="6" max="6" width="11.33203125" style="75" customWidth="1"/>
    <col min="7" max="7" width="11.109375" style="75" customWidth="1"/>
    <col min="8" max="8" width="33.5546875" style="75" customWidth="1"/>
    <col min="9" max="16384" width="8.88671875" style="75"/>
  </cols>
  <sheetData>
    <row r="1" spans="1:8">
      <c r="H1" s="76" t="s">
        <v>273</v>
      </c>
    </row>
    <row r="2" spans="1:8">
      <c r="A2" s="76" t="s">
        <v>274</v>
      </c>
    </row>
    <row r="3" spans="1:8" ht="16.2">
      <c r="A3" s="248" t="s">
        <v>275</v>
      </c>
      <c r="B3" s="248"/>
      <c r="C3" s="248"/>
      <c r="D3" s="248"/>
      <c r="E3" s="248"/>
      <c r="F3" s="248"/>
      <c r="G3" s="248"/>
      <c r="H3" s="248"/>
    </row>
    <row r="4" spans="1:8">
      <c r="A4" s="249" t="s">
        <v>276</v>
      </c>
      <c r="B4" s="249"/>
      <c r="C4" s="249"/>
      <c r="D4" s="249"/>
      <c r="E4" s="249"/>
      <c r="F4" s="249"/>
      <c r="G4" s="249"/>
      <c r="H4" s="249"/>
    </row>
    <row r="5" spans="1:8">
      <c r="A5" s="250" t="s">
        <v>277</v>
      </c>
      <c r="B5" s="250"/>
      <c r="C5" s="250"/>
      <c r="D5" s="250"/>
      <c r="E5" s="250"/>
      <c r="F5" s="250"/>
      <c r="G5" s="250"/>
      <c r="H5" s="250"/>
    </row>
    <row r="6" spans="1:8">
      <c r="A6" s="250" t="s">
        <v>361</v>
      </c>
      <c r="B6" s="250"/>
      <c r="C6" s="250"/>
      <c r="D6" s="250"/>
      <c r="E6" s="250"/>
      <c r="F6" s="250"/>
      <c r="G6" s="250"/>
      <c r="H6" s="250"/>
    </row>
    <row r="7" spans="1:8">
      <c r="A7" s="77"/>
    </row>
    <row r="8" spans="1:8" s="78" customFormat="1">
      <c r="A8" s="251" t="s">
        <v>278</v>
      </c>
      <c r="B8" s="251" t="s">
        <v>279</v>
      </c>
      <c r="C8" s="251" t="s">
        <v>280</v>
      </c>
      <c r="D8" s="214" t="s">
        <v>281</v>
      </c>
      <c r="E8" s="251" t="s">
        <v>282</v>
      </c>
      <c r="F8" s="251" t="s">
        <v>283</v>
      </c>
      <c r="G8" s="251"/>
      <c r="H8" s="251" t="s">
        <v>284</v>
      </c>
    </row>
    <row r="9" spans="1:8">
      <c r="A9" s="251"/>
      <c r="B9" s="251"/>
      <c r="C9" s="251"/>
      <c r="D9" s="214"/>
      <c r="E9" s="251"/>
      <c r="F9" s="79" t="s">
        <v>285</v>
      </c>
      <c r="G9" s="79" t="s">
        <v>286</v>
      </c>
      <c r="H9" s="251"/>
    </row>
    <row r="10" spans="1:8">
      <c r="A10" s="79">
        <v>1</v>
      </c>
      <c r="B10" s="79">
        <v>2</v>
      </c>
      <c r="C10" s="79">
        <v>3</v>
      </c>
      <c r="D10" s="121">
        <v>4</v>
      </c>
      <c r="E10" s="79">
        <v>5</v>
      </c>
      <c r="F10" s="79">
        <v>6</v>
      </c>
      <c r="G10" s="79">
        <v>7</v>
      </c>
      <c r="H10" s="79">
        <v>8</v>
      </c>
    </row>
    <row r="11" spans="1:8">
      <c r="A11" s="252" t="s">
        <v>287</v>
      </c>
      <c r="B11" s="252"/>
      <c r="C11" s="252"/>
      <c r="D11" s="252"/>
      <c r="E11" s="252"/>
      <c r="F11" s="252"/>
      <c r="G11" s="252"/>
      <c r="H11" s="252"/>
    </row>
    <row r="12" spans="1:8" ht="31.2">
      <c r="A12" s="79">
        <v>1</v>
      </c>
      <c r="B12" s="80" t="s">
        <v>288</v>
      </c>
      <c r="C12" s="81" t="s">
        <v>286</v>
      </c>
      <c r="D12" s="112">
        <v>75.2</v>
      </c>
      <c r="E12" s="82">
        <v>75.2</v>
      </c>
      <c r="F12" s="82">
        <f>E12-D12</f>
        <v>0</v>
      </c>
      <c r="G12" s="82" t="s">
        <v>289</v>
      </c>
      <c r="H12" s="82"/>
    </row>
    <row r="13" spans="1:8" ht="51" customHeight="1">
      <c r="A13" s="81">
        <v>2</v>
      </c>
      <c r="B13" s="83" t="s">
        <v>290</v>
      </c>
      <c r="C13" s="81" t="s">
        <v>286</v>
      </c>
      <c r="D13" s="43">
        <v>1.7</v>
      </c>
      <c r="E13" s="84">
        <v>4.8</v>
      </c>
      <c r="F13" s="84">
        <f>E13-D13</f>
        <v>3.0999999999999996</v>
      </c>
      <c r="G13" s="84" t="s">
        <v>289</v>
      </c>
      <c r="H13" s="127" t="s">
        <v>309</v>
      </c>
    </row>
    <row r="14" spans="1:8" ht="46.8">
      <c r="A14" s="81">
        <v>3</v>
      </c>
      <c r="B14" s="83" t="s">
        <v>291</v>
      </c>
      <c r="C14" s="81" t="s">
        <v>286</v>
      </c>
      <c r="D14" s="112">
        <v>82</v>
      </c>
      <c r="E14" s="82">
        <v>82</v>
      </c>
      <c r="F14" s="82">
        <v>0</v>
      </c>
      <c r="G14" s="82" t="s">
        <v>289</v>
      </c>
      <c r="H14" s="82"/>
    </row>
    <row r="15" spans="1:8" ht="46.8">
      <c r="A15" s="81">
        <v>4</v>
      </c>
      <c r="B15" s="85" t="s">
        <v>292</v>
      </c>
      <c r="C15" s="81" t="s">
        <v>286</v>
      </c>
      <c r="D15" s="112">
        <v>100</v>
      </c>
      <c r="E15" s="82">
        <v>100</v>
      </c>
      <c r="F15" s="82">
        <v>0</v>
      </c>
      <c r="G15" s="82" t="s">
        <v>289</v>
      </c>
      <c r="H15" s="82"/>
    </row>
    <row r="16" spans="1:8" ht="62.4">
      <c r="A16" s="81">
        <v>5</v>
      </c>
      <c r="B16" s="83" t="s">
        <v>293</v>
      </c>
      <c r="C16" s="81" t="s">
        <v>286</v>
      </c>
      <c r="D16" s="43">
        <v>66.5</v>
      </c>
      <c r="E16" s="82">
        <v>66.5</v>
      </c>
      <c r="F16" s="82">
        <v>0</v>
      </c>
      <c r="G16" s="82" t="s">
        <v>289</v>
      </c>
      <c r="H16" s="82"/>
    </row>
    <row r="17" spans="1:8" ht="124.8">
      <c r="A17" s="81">
        <v>6</v>
      </c>
      <c r="B17" s="83" t="s">
        <v>294</v>
      </c>
      <c r="C17" s="81" t="s">
        <v>286</v>
      </c>
      <c r="D17" s="43">
        <v>0</v>
      </c>
      <c r="E17" s="82">
        <v>0</v>
      </c>
      <c r="F17" s="82">
        <v>0</v>
      </c>
      <c r="G17" s="82" t="s">
        <v>289</v>
      </c>
      <c r="H17" s="82" t="s">
        <v>362</v>
      </c>
    </row>
    <row r="18" spans="1:8" ht="93.6">
      <c r="A18" s="81">
        <v>7</v>
      </c>
      <c r="B18" s="91" t="s">
        <v>295</v>
      </c>
      <c r="C18" s="81" t="s">
        <v>296</v>
      </c>
      <c r="D18" s="43">
        <v>4</v>
      </c>
      <c r="E18" s="82">
        <v>2</v>
      </c>
      <c r="F18" s="82">
        <v>-2</v>
      </c>
      <c r="G18" s="82">
        <v>-50</v>
      </c>
      <c r="H18" s="86" t="s">
        <v>375</v>
      </c>
    </row>
    <row r="19" spans="1:8" ht="31.2">
      <c r="A19" s="79">
        <v>8</v>
      </c>
      <c r="B19" s="87" t="s">
        <v>297</v>
      </c>
      <c r="C19" s="82" t="s">
        <v>286</v>
      </c>
      <c r="D19" s="43">
        <v>64.5</v>
      </c>
      <c r="E19" s="82">
        <v>64.5</v>
      </c>
      <c r="F19" s="82">
        <v>0</v>
      </c>
      <c r="G19" s="82" t="s">
        <v>289</v>
      </c>
      <c r="H19" s="82"/>
    </row>
    <row r="20" spans="1:8" ht="93.6">
      <c r="A20" s="79">
        <v>9</v>
      </c>
      <c r="B20" s="80" t="s">
        <v>298</v>
      </c>
      <c r="C20" s="82" t="s">
        <v>286</v>
      </c>
      <c r="D20" s="43">
        <v>60</v>
      </c>
      <c r="E20" s="82">
        <v>73</v>
      </c>
      <c r="F20" s="82">
        <v>21.6</v>
      </c>
      <c r="G20" s="82" t="s">
        <v>289</v>
      </c>
      <c r="H20" s="86" t="s">
        <v>299</v>
      </c>
    </row>
    <row r="21" spans="1:8" ht="31.2">
      <c r="A21" s="79">
        <v>10</v>
      </c>
      <c r="B21" s="88" t="s">
        <v>300</v>
      </c>
      <c r="C21" s="82" t="s">
        <v>286</v>
      </c>
      <c r="D21" s="43">
        <v>85</v>
      </c>
      <c r="E21" s="82">
        <v>85</v>
      </c>
      <c r="F21" s="82">
        <v>0</v>
      </c>
      <c r="G21" s="82" t="s">
        <v>289</v>
      </c>
      <c r="H21" s="82"/>
    </row>
    <row r="22" spans="1:8">
      <c r="A22" s="253" t="s">
        <v>301</v>
      </c>
      <c r="B22" s="253"/>
      <c r="C22" s="253"/>
      <c r="D22" s="253"/>
      <c r="E22" s="253"/>
      <c r="F22" s="253"/>
      <c r="G22" s="253"/>
      <c r="H22" s="253"/>
    </row>
    <row r="23" spans="1:8" ht="31.2">
      <c r="A23" s="81">
        <v>1</v>
      </c>
      <c r="B23" s="80" t="s">
        <v>288</v>
      </c>
      <c r="C23" s="81" t="s">
        <v>286</v>
      </c>
      <c r="D23" s="45">
        <v>75.2</v>
      </c>
      <c r="E23" s="84">
        <v>75.2</v>
      </c>
      <c r="F23" s="84">
        <f>E23-D23</f>
        <v>0</v>
      </c>
      <c r="G23" s="84" t="s">
        <v>289</v>
      </c>
      <c r="H23" s="89"/>
    </row>
    <row r="24" spans="1:8" ht="46.8">
      <c r="A24" s="81">
        <v>2</v>
      </c>
      <c r="B24" s="80" t="s">
        <v>302</v>
      </c>
      <c r="C24" s="81" t="s">
        <v>286</v>
      </c>
      <c r="D24" s="45">
        <v>49</v>
      </c>
      <c r="E24" s="90">
        <v>63</v>
      </c>
      <c r="F24" s="84">
        <f>E24-D24</f>
        <v>14</v>
      </c>
      <c r="G24" s="84" t="s">
        <v>289</v>
      </c>
      <c r="H24" s="8" t="s">
        <v>303</v>
      </c>
    </row>
    <row r="25" spans="1:8" ht="62.4">
      <c r="A25" s="81">
        <v>3</v>
      </c>
      <c r="B25" s="80" t="s">
        <v>304</v>
      </c>
      <c r="C25" s="81" t="s">
        <v>286</v>
      </c>
      <c r="D25" s="45">
        <v>97</v>
      </c>
      <c r="E25" s="84">
        <v>97</v>
      </c>
      <c r="F25" s="84" t="s">
        <v>289</v>
      </c>
      <c r="G25" s="84" t="s">
        <v>289</v>
      </c>
      <c r="H25" s="82"/>
    </row>
    <row r="26" spans="1:8" ht="31.2">
      <c r="A26" s="81">
        <v>4</v>
      </c>
      <c r="B26" s="80" t="s">
        <v>305</v>
      </c>
      <c r="C26" s="81" t="s">
        <v>286</v>
      </c>
      <c r="D26" s="45">
        <v>97</v>
      </c>
      <c r="E26" s="90">
        <v>98.5</v>
      </c>
      <c r="F26" s="84">
        <f>E26-D26</f>
        <v>1.5</v>
      </c>
      <c r="G26" s="84" t="s">
        <v>289</v>
      </c>
      <c r="H26" s="82" t="s">
        <v>306</v>
      </c>
    </row>
    <row r="27" spans="1:8" ht="46.8">
      <c r="A27" s="81">
        <v>5</v>
      </c>
      <c r="B27" s="80" t="s">
        <v>307</v>
      </c>
      <c r="C27" s="81" t="s">
        <v>286</v>
      </c>
      <c r="D27" s="45">
        <v>100</v>
      </c>
      <c r="E27" s="84">
        <v>100</v>
      </c>
      <c r="F27" s="84">
        <v>0</v>
      </c>
      <c r="G27" s="84">
        <v>0</v>
      </c>
      <c r="H27" s="84"/>
    </row>
    <row r="28" spans="1:8">
      <c r="A28" s="253" t="s">
        <v>308</v>
      </c>
      <c r="B28" s="253"/>
      <c r="C28" s="253"/>
      <c r="D28" s="253"/>
      <c r="E28" s="253"/>
      <c r="F28" s="253"/>
      <c r="G28" s="253"/>
      <c r="H28" s="253"/>
    </row>
    <row r="29" spans="1:8" ht="62.4">
      <c r="A29" s="81">
        <v>1</v>
      </c>
      <c r="B29" s="91" t="s">
        <v>290</v>
      </c>
      <c r="C29" s="81" t="s">
        <v>286</v>
      </c>
      <c r="D29" s="45">
        <v>1.7</v>
      </c>
      <c r="E29" s="90">
        <v>4.8</v>
      </c>
      <c r="F29" s="84">
        <f>E29-D29</f>
        <v>3.0999999999999996</v>
      </c>
      <c r="G29" s="84" t="s">
        <v>289</v>
      </c>
      <c r="H29" s="243" t="s">
        <v>309</v>
      </c>
    </row>
    <row r="30" spans="1:8" ht="46.8">
      <c r="A30" s="81">
        <v>2</v>
      </c>
      <c r="B30" s="83" t="s">
        <v>310</v>
      </c>
      <c r="C30" s="81" t="s">
        <v>286</v>
      </c>
      <c r="D30" s="45">
        <v>53.5</v>
      </c>
      <c r="E30" s="90">
        <v>62</v>
      </c>
      <c r="F30" s="84">
        <f>E30-D30</f>
        <v>8.5</v>
      </c>
      <c r="G30" s="84" t="s">
        <v>289</v>
      </c>
      <c r="H30" s="244"/>
    </row>
    <row r="31" spans="1:8" ht="46.8">
      <c r="A31" s="81">
        <v>3</v>
      </c>
      <c r="B31" s="83" t="s">
        <v>291</v>
      </c>
      <c r="C31" s="81" t="s">
        <v>286</v>
      </c>
      <c r="D31" s="45">
        <v>66</v>
      </c>
      <c r="E31" s="84">
        <v>66</v>
      </c>
      <c r="F31" s="84">
        <v>0</v>
      </c>
      <c r="G31" s="84" t="s">
        <v>289</v>
      </c>
      <c r="H31" s="84"/>
    </row>
    <row r="32" spans="1:8" ht="46.8">
      <c r="A32" s="81">
        <v>4</v>
      </c>
      <c r="B32" s="83" t="s">
        <v>311</v>
      </c>
      <c r="C32" s="81" t="s">
        <v>286</v>
      </c>
      <c r="D32" s="45">
        <v>71.5</v>
      </c>
      <c r="E32" s="84">
        <v>71.5</v>
      </c>
      <c r="F32" s="84">
        <v>0</v>
      </c>
      <c r="G32" s="84" t="s">
        <v>289</v>
      </c>
      <c r="H32" s="84"/>
    </row>
    <row r="33" spans="1:8" ht="62.4">
      <c r="A33" s="81">
        <v>5</v>
      </c>
      <c r="B33" s="83" t="s">
        <v>312</v>
      </c>
      <c r="C33" s="81" t="s">
        <v>286</v>
      </c>
      <c r="D33" s="45">
        <v>87</v>
      </c>
      <c r="E33" s="90">
        <v>95</v>
      </c>
      <c r="F33" s="84">
        <f>E33-D33</f>
        <v>8</v>
      </c>
      <c r="G33" s="84" t="s">
        <v>289</v>
      </c>
      <c r="H33" s="82" t="s">
        <v>313</v>
      </c>
    </row>
    <row r="34" spans="1:8" ht="62.4">
      <c r="A34" s="81">
        <v>6</v>
      </c>
      <c r="B34" s="92" t="s">
        <v>314</v>
      </c>
      <c r="C34" s="82" t="s">
        <v>286</v>
      </c>
      <c r="D34" s="45">
        <v>100</v>
      </c>
      <c r="E34" s="84">
        <v>100</v>
      </c>
      <c r="F34" s="84">
        <v>0</v>
      </c>
      <c r="G34" s="84" t="s">
        <v>289</v>
      </c>
      <c r="H34" s="84"/>
    </row>
    <row r="35" spans="1:8" ht="31.2">
      <c r="A35" s="81">
        <v>7</v>
      </c>
      <c r="B35" s="85" t="s">
        <v>315</v>
      </c>
      <c r="C35" s="81" t="s">
        <v>286</v>
      </c>
      <c r="D35" s="45">
        <v>100</v>
      </c>
      <c r="E35" s="84">
        <v>100</v>
      </c>
      <c r="F35" s="84">
        <v>0</v>
      </c>
      <c r="G35" s="84" t="s">
        <v>289</v>
      </c>
      <c r="H35" s="84"/>
    </row>
    <row r="36" spans="1:8" ht="46.8">
      <c r="A36" s="81">
        <v>8</v>
      </c>
      <c r="B36" s="85" t="s">
        <v>316</v>
      </c>
      <c r="C36" s="81" t="s">
        <v>286</v>
      </c>
      <c r="D36" s="45">
        <v>26</v>
      </c>
      <c r="E36" s="84">
        <v>26</v>
      </c>
      <c r="F36" s="84">
        <v>0</v>
      </c>
      <c r="G36" s="84" t="s">
        <v>289</v>
      </c>
      <c r="H36" s="84"/>
    </row>
    <row r="37" spans="1:8" ht="46.8">
      <c r="A37" s="81">
        <v>9</v>
      </c>
      <c r="B37" s="85" t="s">
        <v>292</v>
      </c>
      <c r="C37" s="81" t="s">
        <v>286</v>
      </c>
      <c r="D37" s="45">
        <v>100</v>
      </c>
      <c r="E37" s="84">
        <v>100</v>
      </c>
      <c r="F37" s="84">
        <v>0</v>
      </c>
      <c r="G37" s="84" t="s">
        <v>289</v>
      </c>
      <c r="H37" s="84"/>
    </row>
    <row r="38" spans="1:8" ht="46.8">
      <c r="A38" s="81">
        <v>10</v>
      </c>
      <c r="B38" s="85" t="s">
        <v>317</v>
      </c>
      <c r="C38" s="81" t="s">
        <v>286</v>
      </c>
      <c r="D38" s="45">
        <v>52</v>
      </c>
      <c r="E38" s="84">
        <v>52</v>
      </c>
      <c r="F38" s="84">
        <v>0</v>
      </c>
      <c r="G38" s="84" t="s">
        <v>289</v>
      </c>
      <c r="H38" s="84"/>
    </row>
    <row r="39" spans="1:8">
      <c r="A39" s="247" t="s">
        <v>318</v>
      </c>
      <c r="B39" s="247"/>
      <c r="C39" s="247"/>
      <c r="D39" s="247"/>
      <c r="E39" s="247"/>
      <c r="F39" s="247"/>
      <c r="G39" s="247"/>
      <c r="H39" s="247"/>
    </row>
    <row r="40" spans="1:8" ht="46.8">
      <c r="A40" s="93" t="s">
        <v>319</v>
      </c>
      <c r="B40" s="94" t="s">
        <v>291</v>
      </c>
      <c r="C40" s="81" t="s">
        <v>286</v>
      </c>
      <c r="D40" s="45">
        <v>66</v>
      </c>
      <c r="E40" s="81">
        <v>66</v>
      </c>
      <c r="F40" s="81">
        <v>0</v>
      </c>
      <c r="G40" s="81" t="s">
        <v>289</v>
      </c>
      <c r="H40" s="81"/>
    </row>
    <row r="41" spans="1:8" ht="46.8">
      <c r="A41" s="93" t="s">
        <v>320</v>
      </c>
      <c r="B41" s="94" t="s">
        <v>321</v>
      </c>
      <c r="C41" s="81" t="s">
        <v>286</v>
      </c>
      <c r="D41" s="45">
        <v>71.5</v>
      </c>
      <c r="E41" s="81">
        <v>71.5</v>
      </c>
      <c r="F41" s="81">
        <v>0</v>
      </c>
      <c r="G41" s="81" t="s">
        <v>289</v>
      </c>
      <c r="H41" s="81"/>
    </row>
    <row r="42" spans="1:8" ht="62.4">
      <c r="A42" s="93" t="s">
        <v>322</v>
      </c>
      <c r="B42" s="94" t="s">
        <v>312</v>
      </c>
      <c r="C42" s="81" t="s">
        <v>286</v>
      </c>
      <c r="D42" s="45">
        <v>84</v>
      </c>
      <c r="E42" s="89">
        <v>95</v>
      </c>
      <c r="F42" s="81">
        <f>E42-D42</f>
        <v>11</v>
      </c>
      <c r="G42" s="81" t="s">
        <v>289</v>
      </c>
      <c r="H42" s="82" t="s">
        <v>313</v>
      </c>
    </row>
    <row r="43" spans="1:8">
      <c r="A43" s="242" t="s">
        <v>323</v>
      </c>
      <c r="B43" s="242"/>
      <c r="C43" s="242"/>
      <c r="D43" s="242"/>
      <c r="E43" s="242"/>
      <c r="F43" s="242"/>
      <c r="G43" s="242"/>
      <c r="H43" s="242"/>
    </row>
    <row r="44" spans="1:8" ht="62.4">
      <c r="A44" s="93" t="s">
        <v>319</v>
      </c>
      <c r="B44" s="91" t="s">
        <v>290</v>
      </c>
      <c r="C44" s="81" t="s">
        <v>286</v>
      </c>
      <c r="D44" s="45">
        <v>1.7</v>
      </c>
      <c r="E44" s="95">
        <v>4.8</v>
      </c>
      <c r="F44" s="82">
        <f>E44-D44</f>
        <v>3.0999999999999996</v>
      </c>
      <c r="G44" s="82" t="s">
        <v>289</v>
      </c>
      <c r="H44" s="243" t="s">
        <v>309</v>
      </c>
    </row>
    <row r="45" spans="1:8" ht="46.8">
      <c r="A45" s="93" t="s">
        <v>320</v>
      </c>
      <c r="B45" s="83" t="s">
        <v>310</v>
      </c>
      <c r="C45" s="81" t="s">
        <v>286</v>
      </c>
      <c r="D45" s="45">
        <v>53.5</v>
      </c>
      <c r="E45" s="89">
        <v>62</v>
      </c>
      <c r="F45" s="82">
        <f>E45-D45</f>
        <v>8.5</v>
      </c>
      <c r="G45" s="82" t="s">
        <v>289</v>
      </c>
      <c r="H45" s="244"/>
    </row>
    <row r="46" spans="1:8">
      <c r="A46" s="245" t="s">
        <v>324</v>
      </c>
      <c r="B46" s="245"/>
      <c r="C46" s="245"/>
      <c r="D46" s="245"/>
      <c r="E46" s="245"/>
      <c r="F46" s="245"/>
      <c r="G46" s="245"/>
      <c r="H46" s="245"/>
    </row>
    <row r="47" spans="1:8" ht="46.8">
      <c r="A47" s="86">
        <v>1</v>
      </c>
      <c r="B47" s="96" t="s">
        <v>325</v>
      </c>
      <c r="C47" s="97" t="s">
        <v>286</v>
      </c>
      <c r="D47" s="45">
        <v>74</v>
      </c>
      <c r="E47" s="43">
        <v>74</v>
      </c>
      <c r="F47" s="97">
        <v>0</v>
      </c>
      <c r="G47" s="97" t="s">
        <v>289</v>
      </c>
      <c r="H47" s="97"/>
    </row>
    <row r="48" spans="1:8" ht="64.95" customHeight="1">
      <c r="A48" s="86">
        <v>2</v>
      </c>
      <c r="B48" s="98" t="s">
        <v>326</v>
      </c>
      <c r="C48" s="97" t="s">
        <v>286</v>
      </c>
      <c r="D48" s="45">
        <v>66</v>
      </c>
      <c r="E48" s="43">
        <v>73</v>
      </c>
      <c r="F48" s="97">
        <v>0</v>
      </c>
      <c r="G48" s="97" t="s">
        <v>289</v>
      </c>
      <c r="H48" s="97"/>
    </row>
    <row r="49" spans="1:9" ht="62.4">
      <c r="A49" s="86">
        <v>3</v>
      </c>
      <c r="B49" s="96" t="s">
        <v>327</v>
      </c>
      <c r="C49" s="97" t="s">
        <v>286</v>
      </c>
      <c r="D49" s="45">
        <v>97.6</v>
      </c>
      <c r="E49" s="43">
        <v>97.6</v>
      </c>
      <c r="F49" s="97">
        <v>0</v>
      </c>
      <c r="G49" s="97" t="s">
        <v>289</v>
      </c>
      <c r="H49" s="97"/>
    </row>
    <row r="50" spans="1:9" ht="109.2">
      <c r="A50" s="99">
        <v>4</v>
      </c>
      <c r="B50" s="98" t="s">
        <v>328</v>
      </c>
      <c r="C50" s="100" t="s">
        <v>286</v>
      </c>
      <c r="D50" s="45">
        <v>81.5</v>
      </c>
      <c r="E50" s="8">
        <v>81.5</v>
      </c>
      <c r="F50" s="100">
        <v>0</v>
      </c>
      <c r="G50" s="100" t="s">
        <v>289</v>
      </c>
      <c r="H50" s="97"/>
    </row>
    <row r="51" spans="1:9" ht="46.8">
      <c r="A51" s="99">
        <v>5</v>
      </c>
      <c r="B51" s="98" t="s">
        <v>329</v>
      </c>
      <c r="C51" s="100" t="s">
        <v>286</v>
      </c>
      <c r="D51" s="45">
        <v>55</v>
      </c>
      <c r="E51" s="8">
        <v>55</v>
      </c>
      <c r="F51" s="100">
        <v>0</v>
      </c>
      <c r="G51" s="100" t="s">
        <v>289</v>
      </c>
      <c r="H51" s="97"/>
    </row>
    <row r="52" spans="1:9" ht="51.75" customHeight="1">
      <c r="A52" s="99">
        <v>6</v>
      </c>
      <c r="B52" s="98" t="s">
        <v>330</v>
      </c>
      <c r="C52" s="100" t="s">
        <v>331</v>
      </c>
      <c r="D52" s="45">
        <v>2510</v>
      </c>
      <c r="E52" s="8">
        <v>2510</v>
      </c>
      <c r="F52" s="100">
        <v>0</v>
      </c>
      <c r="G52" s="100">
        <v>0</v>
      </c>
      <c r="H52" s="86"/>
    </row>
    <row r="53" spans="1:9" ht="92.4" customHeight="1">
      <c r="A53" s="99">
        <v>7</v>
      </c>
      <c r="B53" s="80" t="s">
        <v>298</v>
      </c>
      <c r="C53" s="100" t="s">
        <v>331</v>
      </c>
      <c r="D53" s="45">
        <v>60</v>
      </c>
      <c r="E53" s="90">
        <v>70</v>
      </c>
      <c r="F53" s="100">
        <v>19</v>
      </c>
      <c r="G53" s="100">
        <v>16.7</v>
      </c>
      <c r="H53" s="86" t="s">
        <v>376</v>
      </c>
    </row>
    <row r="54" spans="1:9">
      <c r="A54" s="246" t="s">
        <v>363</v>
      </c>
      <c r="B54" s="246"/>
      <c r="C54" s="246"/>
      <c r="D54" s="246"/>
      <c r="E54" s="246"/>
      <c r="F54" s="246"/>
      <c r="G54" s="246"/>
      <c r="H54" s="246"/>
    </row>
    <row r="55" spans="1:9" ht="62.4">
      <c r="A55" s="99">
        <v>1</v>
      </c>
      <c r="B55" s="98" t="s">
        <v>332</v>
      </c>
      <c r="C55" s="100" t="s">
        <v>286</v>
      </c>
      <c r="D55" s="8"/>
      <c r="E55" s="100"/>
      <c r="F55" s="100"/>
      <c r="G55" s="100"/>
      <c r="H55" s="100"/>
    </row>
    <row r="56" spans="1:9" ht="125.25" customHeight="1">
      <c r="A56" s="99">
        <v>2</v>
      </c>
      <c r="B56" s="101" t="s">
        <v>333</v>
      </c>
      <c r="C56" s="100" t="s">
        <v>286</v>
      </c>
      <c r="D56" s="8"/>
      <c r="E56" s="100"/>
      <c r="F56" s="100"/>
      <c r="G56" s="100"/>
      <c r="H56" s="97"/>
    </row>
    <row r="57" spans="1:9" ht="78">
      <c r="A57" s="99">
        <v>3</v>
      </c>
      <c r="B57" s="98" t="s">
        <v>334</v>
      </c>
      <c r="C57" s="100" t="s">
        <v>286</v>
      </c>
      <c r="D57" s="8"/>
      <c r="E57" s="100"/>
      <c r="F57" s="100"/>
      <c r="G57" s="100"/>
      <c r="H57" s="100"/>
    </row>
    <row r="58" spans="1:9" ht="124.8">
      <c r="A58" s="99">
        <v>4</v>
      </c>
      <c r="B58" s="98" t="s">
        <v>335</v>
      </c>
      <c r="C58" s="100" t="s">
        <v>286</v>
      </c>
      <c r="D58" s="8"/>
      <c r="E58" s="100"/>
      <c r="F58" s="100"/>
      <c r="G58" s="100"/>
      <c r="H58" s="100"/>
    </row>
    <row r="59" spans="1:9" ht="65.25" customHeight="1">
      <c r="A59" s="99">
        <v>5</v>
      </c>
      <c r="B59" s="98" t="s">
        <v>336</v>
      </c>
      <c r="C59" s="100" t="s">
        <v>286</v>
      </c>
      <c r="D59" s="8"/>
      <c r="E59" s="102"/>
      <c r="F59" s="100"/>
      <c r="G59" s="100"/>
      <c r="H59" s="97"/>
    </row>
    <row r="60" spans="1:9" ht="63.75" customHeight="1">
      <c r="A60" s="99">
        <v>6</v>
      </c>
      <c r="B60" s="98" t="s">
        <v>337</v>
      </c>
      <c r="C60" s="100" t="s">
        <v>331</v>
      </c>
      <c r="D60" s="8"/>
      <c r="E60" s="100"/>
      <c r="F60" s="100"/>
      <c r="G60" s="100"/>
      <c r="H60" s="103"/>
    </row>
    <row r="61" spans="1:9">
      <c r="A61" s="246" t="s">
        <v>364</v>
      </c>
      <c r="B61" s="246"/>
      <c r="C61" s="246"/>
      <c r="D61" s="246"/>
      <c r="E61" s="246"/>
      <c r="F61" s="246"/>
      <c r="G61" s="246"/>
      <c r="H61" s="246"/>
    </row>
    <row r="62" spans="1:9" ht="95.25" customHeight="1">
      <c r="A62" s="104">
        <v>1</v>
      </c>
      <c r="B62" s="105" t="s">
        <v>338</v>
      </c>
      <c r="C62" s="100" t="s">
        <v>286</v>
      </c>
      <c r="D62" s="8"/>
      <c r="E62" s="100"/>
      <c r="F62" s="99"/>
      <c r="G62" s="99"/>
      <c r="H62" s="86"/>
      <c r="I62" s="78"/>
    </row>
    <row r="63" spans="1:9">
      <c r="A63" s="246" t="s">
        <v>339</v>
      </c>
      <c r="B63" s="246"/>
      <c r="C63" s="246"/>
      <c r="D63" s="246"/>
      <c r="E63" s="246"/>
      <c r="F63" s="246"/>
      <c r="G63" s="246"/>
      <c r="H63" s="246"/>
    </row>
    <row r="64" spans="1:9" ht="31.2">
      <c r="A64" s="99">
        <v>1</v>
      </c>
      <c r="B64" s="106" t="s">
        <v>340</v>
      </c>
      <c r="C64" s="99" t="s">
        <v>341</v>
      </c>
      <c r="D64" s="122">
        <v>4</v>
      </c>
      <c r="E64" s="102">
        <v>2</v>
      </c>
      <c r="F64" s="99">
        <v>-2</v>
      </c>
      <c r="G64" s="99">
        <v>-50</v>
      </c>
      <c r="H64" s="86" t="s">
        <v>374</v>
      </c>
    </row>
    <row r="65" spans="1:8" ht="31.2">
      <c r="A65" s="99">
        <v>2</v>
      </c>
      <c r="B65" s="106" t="s">
        <v>342</v>
      </c>
      <c r="C65" s="99" t="s">
        <v>286</v>
      </c>
      <c r="D65" s="122">
        <v>51</v>
      </c>
      <c r="E65" s="99">
        <v>51</v>
      </c>
      <c r="F65" s="99">
        <v>0</v>
      </c>
      <c r="G65" s="99" t="s">
        <v>289</v>
      </c>
      <c r="H65" s="99"/>
    </row>
    <row r="66" spans="1:8">
      <c r="A66" s="240" t="s">
        <v>343</v>
      </c>
      <c r="B66" s="240"/>
      <c r="C66" s="240"/>
      <c r="D66" s="240"/>
      <c r="E66" s="240"/>
      <c r="F66" s="240"/>
      <c r="G66" s="240"/>
      <c r="H66" s="240"/>
    </row>
    <row r="67" spans="1:8" ht="46.8">
      <c r="A67" s="107">
        <v>1</v>
      </c>
      <c r="B67" s="108" t="s">
        <v>344</v>
      </c>
      <c r="C67" s="107" t="s">
        <v>286</v>
      </c>
      <c r="D67" s="45">
        <v>42.5</v>
      </c>
      <c r="E67" s="84">
        <v>42.5</v>
      </c>
      <c r="F67" s="84">
        <v>0</v>
      </c>
      <c r="G67" s="84" t="s">
        <v>289</v>
      </c>
      <c r="H67" s="84"/>
    </row>
    <row r="68" spans="1:8" ht="31.2">
      <c r="A68" s="107">
        <v>2</v>
      </c>
      <c r="B68" s="108" t="s">
        <v>297</v>
      </c>
      <c r="C68" s="107" t="s">
        <v>286</v>
      </c>
      <c r="D68" s="45">
        <v>61.5</v>
      </c>
      <c r="E68" s="84">
        <v>61.5</v>
      </c>
      <c r="F68" s="84">
        <v>0</v>
      </c>
      <c r="G68" s="84" t="s">
        <v>289</v>
      </c>
      <c r="H68" s="84"/>
    </row>
    <row r="69" spans="1:8" ht="46.8">
      <c r="A69" s="107">
        <v>3</v>
      </c>
      <c r="B69" s="108" t="s">
        <v>345</v>
      </c>
      <c r="C69" s="107" t="s">
        <v>286</v>
      </c>
      <c r="D69" s="45">
        <v>100</v>
      </c>
      <c r="E69" s="84">
        <v>100</v>
      </c>
      <c r="F69" s="84">
        <v>0</v>
      </c>
      <c r="G69" s="84" t="s">
        <v>289</v>
      </c>
      <c r="H69" s="84"/>
    </row>
    <row r="70" spans="1:8">
      <c r="A70" s="241" t="s">
        <v>14</v>
      </c>
      <c r="B70" s="241"/>
      <c r="C70" s="241"/>
      <c r="D70" s="241"/>
      <c r="E70" s="241"/>
      <c r="F70" s="241"/>
      <c r="G70" s="241"/>
      <c r="H70" s="241"/>
    </row>
    <row r="71" spans="1:8" ht="62.4">
      <c r="A71" s="107">
        <v>1</v>
      </c>
      <c r="B71" s="80" t="s">
        <v>346</v>
      </c>
      <c r="C71" s="107" t="s">
        <v>286</v>
      </c>
      <c r="D71" s="122">
        <v>87</v>
      </c>
      <c r="E71" s="84">
        <v>87</v>
      </c>
      <c r="F71" s="84">
        <v>0</v>
      </c>
      <c r="G71" s="84" t="s">
        <v>289</v>
      </c>
      <c r="H71" s="84"/>
    </row>
    <row r="72" spans="1:8" ht="78">
      <c r="A72" s="107">
        <v>2</v>
      </c>
      <c r="B72" s="109" t="s">
        <v>347</v>
      </c>
      <c r="C72" s="107" t="s">
        <v>286</v>
      </c>
      <c r="D72" s="122">
        <v>100</v>
      </c>
      <c r="E72" s="84">
        <v>97.6</v>
      </c>
      <c r="F72" s="84">
        <f>E72-D72</f>
        <v>-2.4000000000000057</v>
      </c>
      <c r="G72" s="84" t="s">
        <v>289</v>
      </c>
      <c r="H72" s="82" t="s">
        <v>348</v>
      </c>
    </row>
    <row r="73" spans="1:8">
      <c r="A73" s="110" t="s">
        <v>349</v>
      </c>
      <c r="B73" s="109"/>
      <c r="C73" s="107"/>
      <c r="D73" s="122"/>
      <c r="E73" s="84"/>
      <c r="F73" s="84"/>
      <c r="G73" s="84"/>
      <c r="H73" s="82"/>
    </row>
    <row r="74" spans="1:8" ht="78">
      <c r="A74" s="111">
        <v>1</v>
      </c>
      <c r="B74" s="80" t="s">
        <v>350</v>
      </c>
      <c r="C74" s="81" t="s">
        <v>351</v>
      </c>
      <c r="D74" s="45">
        <v>1</v>
      </c>
      <c r="E74" s="84">
        <v>1</v>
      </c>
      <c r="F74" s="84">
        <v>0</v>
      </c>
      <c r="G74" s="84">
        <v>0</v>
      </c>
      <c r="H74" s="82"/>
    </row>
    <row r="75" spans="1:8" ht="31.2">
      <c r="A75" s="111">
        <v>2</v>
      </c>
      <c r="B75" s="80" t="s">
        <v>352</v>
      </c>
      <c r="C75" s="81" t="s">
        <v>286</v>
      </c>
      <c r="D75" s="45">
        <v>85</v>
      </c>
      <c r="E75" s="84">
        <v>85</v>
      </c>
      <c r="F75" s="84">
        <v>0</v>
      </c>
      <c r="G75" s="84">
        <v>0</v>
      </c>
      <c r="H75" s="82"/>
    </row>
    <row r="76" spans="1:8" ht="62.4">
      <c r="A76" s="111">
        <v>3</v>
      </c>
      <c r="B76" s="80" t="s">
        <v>353</v>
      </c>
      <c r="C76" s="81" t="s">
        <v>351</v>
      </c>
      <c r="D76" s="8">
        <v>1</v>
      </c>
      <c r="E76" s="84">
        <v>0</v>
      </c>
      <c r="F76" s="84">
        <v>-1</v>
      </c>
      <c r="G76" s="84">
        <v>-100</v>
      </c>
      <c r="H76" s="82" t="s">
        <v>354</v>
      </c>
    </row>
    <row r="77" spans="1:8" ht="78">
      <c r="A77" s="113">
        <v>4</v>
      </c>
      <c r="B77" s="80" t="s">
        <v>355</v>
      </c>
      <c r="C77" s="81" t="s">
        <v>351</v>
      </c>
      <c r="D77" s="8">
        <v>0</v>
      </c>
      <c r="E77" s="84">
        <v>0</v>
      </c>
      <c r="F77" s="84">
        <v>0</v>
      </c>
      <c r="G77" s="84">
        <v>0</v>
      </c>
      <c r="H77" s="82"/>
    </row>
    <row r="78" spans="1:8" ht="31.2">
      <c r="A78" s="111">
        <v>5</v>
      </c>
      <c r="B78" s="80" t="s">
        <v>356</v>
      </c>
      <c r="C78" s="84" t="s">
        <v>296</v>
      </c>
      <c r="D78" s="8">
        <v>0</v>
      </c>
      <c r="E78" s="84">
        <v>0</v>
      </c>
      <c r="F78" s="84">
        <v>0</v>
      </c>
      <c r="G78" s="84">
        <v>0</v>
      </c>
      <c r="H78" s="82"/>
    </row>
    <row r="79" spans="1:8">
      <c r="A79" s="114"/>
      <c r="B79" s="115"/>
      <c r="C79" s="114"/>
    </row>
    <row r="80" spans="1:8">
      <c r="A80" s="114"/>
      <c r="B80" s="115"/>
      <c r="C80" s="114"/>
    </row>
    <row r="81" spans="2:4">
      <c r="D81" s="123"/>
    </row>
    <row r="82" spans="2:4" ht="31.2">
      <c r="B82" s="117" t="s">
        <v>357</v>
      </c>
      <c r="C82" s="118"/>
      <c r="D82" s="123" t="s">
        <v>358</v>
      </c>
    </row>
    <row r="83" spans="2:4">
      <c r="B83" s="116"/>
      <c r="C83" s="116"/>
    </row>
    <row r="84" spans="2:4">
      <c r="B84" s="116"/>
      <c r="C84" s="116"/>
    </row>
    <row r="85" spans="2:4" ht="31.2">
      <c r="B85" s="119" t="s">
        <v>359</v>
      </c>
      <c r="C85" s="118"/>
      <c r="D85" s="123" t="s">
        <v>271</v>
      </c>
    </row>
    <row r="86" spans="2:4">
      <c r="B86" s="116"/>
      <c r="C86" s="116"/>
    </row>
    <row r="87" spans="2:4">
      <c r="B87" s="116"/>
      <c r="C87" s="116"/>
    </row>
    <row r="88" spans="2:4">
      <c r="B88" s="116" t="s">
        <v>360</v>
      </c>
    </row>
  </sheetData>
  <mergeCells count="24">
    <mergeCell ref="A39:H39"/>
    <mergeCell ref="A3:H3"/>
    <mergeCell ref="A4:H4"/>
    <mergeCell ref="A5:H5"/>
    <mergeCell ref="A6:H6"/>
    <mergeCell ref="A8:A9"/>
    <mergeCell ref="B8:B9"/>
    <mergeCell ref="C8:C9"/>
    <mergeCell ref="D8:D9"/>
    <mergeCell ref="E8:E9"/>
    <mergeCell ref="F8:G8"/>
    <mergeCell ref="H8:H9"/>
    <mergeCell ref="A11:H11"/>
    <mergeCell ref="A22:H22"/>
    <mergeCell ref="A28:H28"/>
    <mergeCell ref="H29:H30"/>
    <mergeCell ref="A66:H66"/>
    <mergeCell ref="A70:H70"/>
    <mergeCell ref="A43:H43"/>
    <mergeCell ref="H44:H45"/>
    <mergeCell ref="A46:H46"/>
    <mergeCell ref="A54:H54"/>
    <mergeCell ref="A61:H61"/>
    <mergeCell ref="A63:H63"/>
  </mergeCells>
  <pageMargins left="0.17" right="0.17" top="0.17" bottom="0.1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ТАБ.2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2024-04-05T03:11:23Z</dcterms:modified>
</cp:coreProperties>
</file>